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7970" windowHeight="59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70" l="1"/>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<sst xmlns="http://schemas.openxmlformats.org/spreadsheetml/2006/main" count="2994" uniqueCount="488">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</sst>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tabSelected="1" view="pageBreakPreview" zoomScale="80" zoomScaleNormal="90" zoomScaleSheetLayoutView="80" workbookViewId="0">
      <selection activeCell="D8" sqref="D8"/>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462</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187</v>
      </c>
      <c r="B4" s="27" t="s">
        <v>188</v>
      </c>
      <c r="C4" s="149" t="s">
        <v>189</v>
      </c>
      <c r="D4" s="150" t="s">
        <v>190</v>
      </c>
      <c r="E4" s="27" t="s">
        <v>262</v>
      </c>
    </row>
    <row r="5" spans="1:5" ht="18" customHeight="1">
      <c r="A5" s="29" t="s">
        <v>191</v>
      </c>
      <c r="B5" s="147">
        <v>1</v>
      </c>
      <c r="C5" s="147" t="s">
        <v>192</v>
      </c>
      <c r="D5" s="43" t="s">
        <v>193</v>
      </c>
      <c r="E5" s="30" t="s">
        <v>194</v>
      </c>
    </row>
    <row r="6" spans="1:5" ht="75" customHeight="1">
      <c r="A6" s="31" t="s">
        <v>195</v>
      </c>
      <c r="B6" s="30">
        <v>1</v>
      </c>
      <c r="C6" s="148" t="s">
        <v>10</v>
      </c>
      <c r="D6" s="45" t="s">
        <v>260</v>
      </c>
      <c r="E6" s="44" t="s">
        <v>194</v>
      </c>
    </row>
    <row r="7" spans="1:5" ht="105" customHeight="1">
      <c r="A7" s="31" t="s">
        <v>196</v>
      </c>
      <c r="B7" s="30">
        <v>1</v>
      </c>
      <c r="C7" s="148" t="s">
        <v>34</v>
      </c>
      <c r="D7" s="45" t="s">
        <v>261</v>
      </c>
      <c r="E7" s="32" t="s">
        <v>197</v>
      </c>
    </row>
    <row r="8" spans="1:5" ht="60" customHeight="1">
      <c r="A8" s="31" t="s">
        <v>243</v>
      </c>
      <c r="B8" s="30" t="s">
        <v>333</v>
      </c>
      <c r="C8" s="148" t="s">
        <v>11</v>
      </c>
      <c r="D8" s="45" t="s">
        <v>484</v>
      </c>
      <c r="E8" s="32" t="s">
        <v>197</v>
      </c>
    </row>
    <row r="9" spans="1:5" ht="60" customHeight="1">
      <c r="A9" s="31" t="s">
        <v>198</v>
      </c>
      <c r="B9" s="30" t="s">
        <v>333</v>
      </c>
      <c r="C9" s="148" t="s">
        <v>11</v>
      </c>
      <c r="D9" s="45" t="s">
        <v>485</v>
      </c>
      <c r="E9" s="32" t="s">
        <v>197</v>
      </c>
    </row>
    <row r="10" spans="1:5" ht="72" customHeight="1">
      <c r="A10" s="31" t="s">
        <v>460</v>
      </c>
      <c r="B10" s="30" t="s">
        <v>333</v>
      </c>
      <c r="C10" s="148" t="s">
        <v>11</v>
      </c>
      <c r="D10" s="45" t="s">
        <v>486</v>
      </c>
      <c r="E10" s="32" t="s">
        <v>197</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199</v>
      </c>
      <c r="B18" s="813"/>
      <c r="C18" s="813"/>
      <c r="D18" s="813"/>
    </row>
    <row r="19" spans="1:6" ht="5.25" customHeight="1">
      <c r="A19" s="549"/>
      <c r="B19" s="549"/>
      <c r="C19" s="549"/>
      <c r="D19" s="549"/>
    </row>
    <row r="20" spans="1:6" ht="17.25">
      <c r="A20" s="37" t="s">
        <v>311</v>
      </c>
      <c r="B20" s="36"/>
    </row>
    <row r="21" spans="1:6" s="39" customFormat="1" ht="17.25">
      <c r="A21" s="37" t="s">
        <v>335</v>
      </c>
      <c r="B21" s="38"/>
      <c r="C21" s="37"/>
      <c r="D21" s="37"/>
    </row>
    <row r="22" spans="1:6" s="39" customFormat="1" ht="17.25">
      <c r="A22" s="37" t="s">
        <v>200</v>
      </c>
      <c r="B22" s="38"/>
      <c r="C22" s="37"/>
      <c r="D22" s="37"/>
    </row>
    <row r="23" spans="1:6" s="39" customFormat="1" ht="17.25">
      <c r="A23" s="37" t="s">
        <v>263</v>
      </c>
      <c r="B23" s="38"/>
      <c r="C23" s="37"/>
      <c r="D23" s="37"/>
    </row>
    <row r="24" spans="1:6" ht="9.75" customHeight="1">
      <c r="A24" s="35"/>
      <c r="B24" s="36"/>
      <c r="D24" s="36"/>
    </row>
    <row r="25" spans="1:6" s="558" customFormat="1" ht="17.25">
      <c r="A25" s="809" t="s">
        <v>309</v>
      </c>
      <c r="B25" s="809"/>
      <c r="C25" s="809"/>
      <c r="D25" s="809"/>
      <c r="F25" s="559"/>
    </row>
    <row r="26" spans="1:6" s="558" customFormat="1" ht="17.25">
      <c r="A26" s="808" t="s">
        <v>310</v>
      </c>
      <c r="B26" s="808"/>
      <c r="C26" s="808"/>
      <c r="D26" s="808"/>
      <c r="E26" s="808"/>
      <c r="F26" s="808"/>
    </row>
    <row r="27" spans="1:6" s="558" customFormat="1" ht="35.25" customHeight="1">
      <c r="A27" s="808" t="s">
        <v>463</v>
      </c>
      <c r="B27" s="808"/>
      <c r="C27" s="808"/>
      <c r="D27" s="808"/>
      <c r="E27" s="808"/>
      <c r="F27" s="808"/>
    </row>
    <row r="28" spans="1:6" s="39" customFormat="1" ht="9" customHeight="1">
      <c r="A28" s="557"/>
      <c r="B28" s="557"/>
      <c r="C28" s="557"/>
      <c r="D28" s="557"/>
      <c r="F28" s="556"/>
    </row>
    <row r="29" spans="1:6" ht="17.25" customHeight="1">
      <c r="A29" s="37" t="s">
        <v>461</v>
      </c>
      <c r="B29" s="36"/>
    </row>
    <row r="30" spans="1:6" s="151" customFormat="1" ht="17.25" customHeight="1">
      <c r="A30" s="808" t="s">
        <v>464</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C6" sqref="C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424</v>
      </c>
      <c r="AC1" t="s">
        <v>117</v>
      </c>
    </row>
    <row r="2" spans="1:29" ht="20.100000000000001" customHeight="1">
      <c r="A2" s="650"/>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154</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155</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407</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156</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406</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20"/>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157</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27" t="s">
        <v>105</v>
      </c>
      <c r="D18" s="827"/>
      <c r="E18" s="827"/>
      <c r="F18" s="827"/>
      <c r="G18" s="827"/>
      <c r="H18" s="827"/>
      <c r="I18" s="827"/>
      <c r="J18" s="827"/>
      <c r="K18" s="827"/>
      <c r="L18" s="828"/>
      <c r="M18" s="844"/>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c r="N21" s="860"/>
      <c r="O21" s="860"/>
      <c r="P21" s="860"/>
      <c r="Q21" s="860"/>
      <c r="R21" s="860"/>
      <c r="S21" s="860"/>
      <c r="T21" s="860"/>
      <c r="U21" s="860"/>
      <c r="V21" s="860"/>
      <c r="W21" s="861"/>
      <c r="X21" s="862"/>
      <c r="Y21" s="151"/>
      <c r="Z21" s="151"/>
      <c r="AA21" s="151"/>
    </row>
    <row r="22" spans="1:29" ht="20.100000000000001" customHeight="1">
      <c r="A22" s="151"/>
      <c r="B22" s="818" t="s">
        <v>148</v>
      </c>
      <c r="C22" s="827" t="s">
        <v>9</v>
      </c>
      <c r="D22" s="827"/>
      <c r="E22" s="827"/>
      <c r="F22" s="827"/>
      <c r="G22" s="827"/>
      <c r="H22" s="827"/>
      <c r="I22" s="827"/>
      <c r="J22" s="827"/>
      <c r="K22" s="827"/>
      <c r="L22" s="828"/>
      <c r="M22" s="829"/>
      <c r="N22" s="830"/>
      <c r="O22" s="830"/>
      <c r="P22" s="830"/>
      <c r="Q22" s="830"/>
      <c r="R22" s="830"/>
      <c r="S22" s="830"/>
      <c r="T22" s="830"/>
      <c r="U22" s="830"/>
      <c r="V22" s="830"/>
      <c r="W22" s="831"/>
      <c r="X22" s="832"/>
      <c r="Y22" s="151"/>
      <c r="Z22" s="151"/>
      <c r="AA22" s="151"/>
    </row>
    <row r="23" spans="1:29" ht="20.100000000000001" customHeight="1">
      <c r="A23" s="151"/>
      <c r="B23" s="819"/>
      <c r="C23" s="858" t="s">
        <v>145</v>
      </c>
      <c r="D23" s="858"/>
      <c r="E23" s="858"/>
      <c r="F23" s="858"/>
      <c r="G23" s="858"/>
      <c r="H23" s="858"/>
      <c r="I23" s="858"/>
      <c r="J23" s="858"/>
      <c r="K23" s="858"/>
      <c r="L23" s="858"/>
      <c r="M23" s="829"/>
      <c r="N23" s="830"/>
      <c r="O23" s="830"/>
      <c r="P23" s="830"/>
      <c r="Q23" s="830"/>
      <c r="R23" s="830"/>
      <c r="S23" s="830"/>
      <c r="T23" s="830"/>
      <c r="U23" s="830"/>
      <c r="V23" s="830"/>
      <c r="W23" s="831"/>
      <c r="X23" s="832"/>
      <c r="Y23" s="151"/>
      <c r="Z23" s="151"/>
      <c r="AA23" s="151"/>
    </row>
    <row r="24" spans="1:29" ht="20.100000000000001" customHeight="1">
      <c r="A24" s="151"/>
      <c r="B24" s="153" t="s">
        <v>146</v>
      </c>
      <c r="C24" s="827" t="s">
        <v>0</v>
      </c>
      <c r="D24" s="827"/>
      <c r="E24" s="827"/>
      <c r="F24" s="827"/>
      <c r="G24" s="827"/>
      <c r="H24" s="827"/>
      <c r="I24" s="827"/>
      <c r="J24" s="827"/>
      <c r="K24" s="827"/>
      <c r="L24" s="828"/>
      <c r="M24" s="854"/>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c r="N25" s="830"/>
      <c r="O25" s="830"/>
      <c r="P25" s="830"/>
      <c r="Q25" s="830"/>
      <c r="R25" s="830"/>
      <c r="S25" s="830"/>
      <c r="T25" s="830"/>
      <c r="U25" s="830"/>
      <c r="V25" s="830"/>
      <c r="W25" s="831"/>
      <c r="X25" s="832"/>
      <c r="Y25" s="151"/>
      <c r="Z25" s="151"/>
      <c r="AA25" s="151"/>
    </row>
    <row r="26" spans="1:29" ht="20.100000000000001" customHeight="1" thickBot="1">
      <c r="A26" s="151"/>
      <c r="B26" s="162"/>
      <c r="C26" s="827" t="s">
        <v>147</v>
      </c>
      <c r="D26" s="827"/>
      <c r="E26" s="827"/>
      <c r="F26" s="827"/>
      <c r="G26" s="827"/>
      <c r="H26" s="827"/>
      <c r="I26" s="827"/>
      <c r="J26" s="827"/>
      <c r="K26" s="827"/>
      <c r="L26" s="828"/>
      <c r="M26" s="823"/>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408</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405</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118</v>
      </c>
      <c r="C30" s="873" t="s">
        <v>404</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181</v>
      </c>
      <c r="S31" s="878"/>
      <c r="T31" s="878"/>
      <c r="U31" s="878"/>
      <c r="V31" s="878"/>
      <c r="W31" s="879"/>
      <c r="X31" s="863" t="s">
        <v>109</v>
      </c>
      <c r="Y31" s="863" t="s">
        <v>110</v>
      </c>
      <c r="Z31" s="835" t="s">
        <v>320</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184</v>
      </c>
      <c r="S32" s="870"/>
      <c r="T32" s="870"/>
      <c r="U32" s="870"/>
      <c r="V32" s="870"/>
      <c r="W32" s="164" t="s">
        <v>185</v>
      </c>
      <c r="X32" s="876"/>
      <c r="Y32" s="876"/>
      <c r="Z32" s="836"/>
      <c r="AA32" s="836"/>
      <c r="AB32" s="874"/>
    </row>
    <row r="33" spans="1:28" ht="37.5" customHeight="1">
      <c r="A33" s="151"/>
      <c r="B33" s="152">
        <v>1</v>
      </c>
      <c r="C33" s="165"/>
      <c r="D33" s="166"/>
      <c r="E33" s="166"/>
      <c r="F33" s="166"/>
      <c r="G33" s="166"/>
      <c r="H33" s="166"/>
      <c r="I33" s="166"/>
      <c r="J33" s="166"/>
      <c r="K33" s="166"/>
      <c r="L33" s="167"/>
      <c r="M33" s="837"/>
      <c r="N33" s="838"/>
      <c r="O33" s="838"/>
      <c r="P33" s="838"/>
      <c r="Q33" s="839"/>
      <c r="R33" s="837"/>
      <c r="S33" s="838"/>
      <c r="T33" s="838"/>
      <c r="U33" s="838"/>
      <c r="V33" s="839"/>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15"/>
      <c r="N34" s="816"/>
      <c r="O34" s="816"/>
      <c r="P34" s="816"/>
      <c r="Q34" s="817"/>
      <c r="R34" s="815"/>
      <c r="S34" s="816"/>
      <c r="T34" s="816"/>
      <c r="U34" s="816"/>
      <c r="V34" s="81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15"/>
      <c r="N35" s="816"/>
      <c r="O35" s="816"/>
      <c r="P35" s="816"/>
      <c r="Q35" s="817"/>
      <c r="R35" s="815"/>
      <c r="S35" s="816"/>
      <c r="T35" s="816"/>
      <c r="U35" s="816"/>
      <c r="V35" s="81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15"/>
      <c r="N36" s="816"/>
      <c r="O36" s="816"/>
      <c r="P36" s="816"/>
      <c r="Q36" s="817"/>
      <c r="R36" s="815"/>
      <c r="S36" s="816"/>
      <c r="T36" s="816"/>
      <c r="U36" s="816"/>
      <c r="V36" s="81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15"/>
      <c r="N37" s="816"/>
      <c r="O37" s="816"/>
      <c r="P37" s="816"/>
      <c r="Q37" s="817"/>
      <c r="R37" s="815"/>
      <c r="S37" s="816"/>
      <c r="T37" s="816"/>
      <c r="U37" s="816"/>
      <c r="V37" s="81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15"/>
      <c r="N38" s="816"/>
      <c r="O38" s="816"/>
      <c r="P38" s="816"/>
      <c r="Q38" s="817"/>
      <c r="R38" s="815"/>
      <c r="S38" s="816"/>
      <c r="T38" s="816"/>
      <c r="U38" s="816"/>
      <c r="V38" s="81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5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G11" sqref="G11:AJ11"/>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177</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366</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115"/>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179</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141</v>
      </c>
      <c r="B8" s="961"/>
      <c r="C8" s="961"/>
      <c r="D8" s="961"/>
      <c r="E8" s="961"/>
      <c r="F8" s="962"/>
      <c r="G8" s="963" t="str">
        <f>IF(基本情報入力シート!M15="","",基本情報入力シート!M15)</f>
        <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140</v>
      </c>
      <c r="B9" s="988"/>
      <c r="C9" s="988"/>
      <c r="D9" s="988"/>
      <c r="E9" s="988"/>
      <c r="F9" s="989"/>
      <c r="G9" s="965" t="str">
        <f>IF(基本情報入力シート!M16="","",基本情報入力シート!M16)</f>
        <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144</v>
      </c>
      <c r="B10" s="978"/>
      <c r="C10" s="978"/>
      <c r="D10" s="978"/>
      <c r="E10" s="978"/>
      <c r="F10" s="979"/>
      <c r="G10" s="189" t="s">
        <v>8</v>
      </c>
      <c r="H10" s="990" t="str">
        <f>IF(基本情報入力シート!AC17="－","",基本情報入力シート!AC17)</f>
        <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141</v>
      </c>
      <c r="B13" s="984"/>
      <c r="C13" s="984"/>
      <c r="D13" s="984"/>
      <c r="E13" s="984"/>
      <c r="F13" s="985"/>
      <c r="G13" s="963" t="str">
        <f>IF(基本情報入力シート!M22="","",基本情報入力シート!M22)</f>
        <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139</v>
      </c>
      <c r="B14" s="981"/>
      <c r="C14" s="981"/>
      <c r="D14" s="981"/>
      <c r="E14" s="981"/>
      <c r="F14" s="982"/>
      <c r="G14" s="971" t="str">
        <f>IF(基本情報入力シート!M23="","",基本情報入力シート!M23)</f>
        <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143</v>
      </c>
      <c r="B15" s="968"/>
      <c r="C15" s="968"/>
      <c r="D15" s="968"/>
      <c r="E15" s="968"/>
      <c r="F15" s="968"/>
      <c r="G15" s="986" t="s">
        <v>0</v>
      </c>
      <c r="H15" s="967"/>
      <c r="I15" s="967"/>
      <c r="J15" s="967"/>
      <c r="K15" s="969" t="str">
        <f>IF(基本情報入力シート!M24="","",基本情報入力シート!M24)</f>
        <v/>
      </c>
      <c r="L15" s="969"/>
      <c r="M15" s="969"/>
      <c r="N15" s="969"/>
      <c r="O15" s="969"/>
      <c r="P15" s="967" t="s">
        <v>1</v>
      </c>
      <c r="Q15" s="967"/>
      <c r="R15" s="967"/>
      <c r="S15" s="967"/>
      <c r="T15" s="969" t="str">
        <f>IF(基本情報入力シート!M25="","",基本情報入力シート!M25)</f>
        <v/>
      </c>
      <c r="U15" s="969"/>
      <c r="V15" s="969"/>
      <c r="W15" s="969"/>
      <c r="X15" s="969"/>
      <c r="Y15" s="967" t="s">
        <v>142</v>
      </c>
      <c r="Z15" s="967"/>
      <c r="AA15" s="967"/>
      <c r="AB15" s="967"/>
      <c r="AC15" s="970" t="str">
        <f>IF(基本情報入力シート!M26="","",基本情報入力シート!M26)</f>
        <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455</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922" t="s">
        <v>471</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180</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425</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371</v>
      </c>
      <c r="Q27" s="1088"/>
      <c r="R27" s="1088"/>
      <c r="S27" s="1088"/>
      <c r="T27" s="1088"/>
      <c r="U27" s="1089"/>
      <c r="V27" s="727" t="str">
        <f>IF(P28="","",IF(P29="","",IF(P29&gt;P28,"○","☓")))</f>
        <v/>
      </c>
      <c r="W27" s="1090" t="s">
        <v>372</v>
      </c>
      <c r="X27" s="1088"/>
      <c r="Y27" s="1088"/>
      <c r="Z27" s="1088"/>
      <c r="AA27" s="1088"/>
      <c r="AB27" s="1089"/>
      <c r="AC27" s="727" t="str">
        <f>IF(W28="","",IF(W29="","",IF(W29&gt;W28,"○","☓")))</f>
        <v/>
      </c>
      <c r="AD27" s="1090" t="s">
        <v>364</v>
      </c>
      <c r="AE27" s="1088"/>
      <c r="AF27" s="1088"/>
      <c r="AG27" s="1088"/>
      <c r="AH27" s="1088"/>
      <c r="AI27" s="1089"/>
      <c r="AJ27" s="727" t="str">
        <f>IF(AD28="","",IF(AD29="","",IF(AD29&gt;AD28,"○","☓")))</f>
        <v/>
      </c>
    </row>
    <row r="28" spans="1:47">
      <c r="A28" s="688" t="s">
        <v>10</v>
      </c>
      <c r="B28" s="1091" t="s">
        <v>368</v>
      </c>
      <c r="C28" s="1091"/>
      <c r="D28" s="1092" t="str">
        <f>IF(V4=0,"",V4)</f>
        <v/>
      </c>
      <c r="E28" s="1092"/>
      <c r="F28" s="693" t="s">
        <v>370</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t="str">
        <f>IF('別紙様式2-4 個表_ベースアップ'!O5="","",'別紙様式2-4 個表_ベースアップ'!O5)</f>
        <v/>
      </c>
      <c r="AE28" s="1096"/>
      <c r="AF28" s="1096"/>
      <c r="AG28" s="1096"/>
      <c r="AH28" s="1096"/>
      <c r="AI28" s="1096"/>
      <c r="AJ28" s="802" t="s">
        <v>2</v>
      </c>
      <c r="AL28" s="50"/>
    </row>
    <row r="29" spans="1:47" ht="22.5" customHeight="1">
      <c r="A29" s="685" t="s">
        <v>11</v>
      </c>
      <c r="B29" s="1166" t="s">
        <v>379</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t="str">
        <f>IFERROR(AD30-AD31,"")</f>
        <v/>
      </c>
      <c r="AE29" s="1172"/>
      <c r="AF29" s="1172"/>
      <c r="AG29" s="1172"/>
      <c r="AH29" s="1172"/>
      <c r="AI29" s="1172"/>
      <c r="AJ29" s="803" t="s">
        <v>2</v>
      </c>
    </row>
    <row r="30" spans="1:47" ht="22.5" customHeight="1">
      <c r="A30" s="686"/>
      <c r="B30" s="1173" t="s">
        <v>415</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c r="AE30" s="1181"/>
      <c r="AF30" s="1181"/>
      <c r="AG30" s="1181"/>
      <c r="AH30" s="1181"/>
      <c r="AI30" s="1181"/>
      <c r="AJ30" s="804" t="s">
        <v>2</v>
      </c>
    </row>
    <row r="31" spans="1:47" ht="33.75" customHeight="1">
      <c r="A31" s="686"/>
      <c r="B31" s="1173" t="s">
        <v>388</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t="str">
        <f>IF((AD32-AD33-AD34-AD35-AD36)=0,"",(AD32-AD33-AD34-AD35-AD36))</f>
        <v/>
      </c>
      <c r="AE31" s="1096"/>
      <c r="AF31" s="1096"/>
      <c r="AG31" s="1096"/>
      <c r="AH31" s="1096"/>
      <c r="AI31" s="1096"/>
      <c r="AJ31" s="805" t="s">
        <v>2</v>
      </c>
    </row>
    <row r="32" spans="1:47" ht="15" customHeight="1">
      <c r="A32" s="686"/>
      <c r="B32" s="1184"/>
      <c r="C32" s="702" t="s">
        <v>365</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c r="AE32" s="1191"/>
      <c r="AF32" s="1191"/>
      <c r="AG32" s="1191"/>
      <c r="AH32" s="1191"/>
      <c r="AI32" s="1191"/>
      <c r="AJ32" s="806" t="s">
        <v>2</v>
      </c>
      <c r="AL32" s="50"/>
    </row>
    <row r="33" spans="1:38" ht="15" customHeight="1">
      <c r="A33" s="686"/>
      <c r="B33" s="1184"/>
      <c r="C33" s="697" t="s">
        <v>376</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c r="AE33" s="1191"/>
      <c r="AF33" s="1191"/>
      <c r="AG33" s="1191"/>
      <c r="AH33" s="1191"/>
      <c r="AI33" s="1191"/>
      <c r="AJ33" s="806" t="s">
        <v>2</v>
      </c>
      <c r="AL33" s="50"/>
    </row>
    <row r="34" spans="1:38" ht="15" customHeight="1">
      <c r="A34" s="686"/>
      <c r="B34" s="1184"/>
      <c r="C34" s="702" t="s">
        <v>378</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c r="AE34" s="1191"/>
      <c r="AF34" s="1191"/>
      <c r="AG34" s="1191"/>
      <c r="AH34" s="1191"/>
      <c r="AI34" s="1191"/>
      <c r="AJ34" s="806" t="s">
        <v>2</v>
      </c>
      <c r="AL34" s="50"/>
    </row>
    <row r="35" spans="1:38" ht="22.5" customHeight="1">
      <c r="A35" s="686"/>
      <c r="B35" s="1184"/>
      <c r="C35" s="1192" t="s">
        <v>377</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c r="AE35" s="1191"/>
      <c r="AF35" s="1191"/>
      <c r="AG35" s="1191"/>
      <c r="AH35" s="1191"/>
      <c r="AI35" s="1191"/>
      <c r="AJ35" s="806" t="s">
        <v>2</v>
      </c>
      <c r="AL35" s="50"/>
    </row>
    <row r="36" spans="1:38" ht="24.75" customHeight="1">
      <c r="A36" s="687"/>
      <c r="B36" s="1185"/>
      <c r="C36" s="1195" t="s">
        <v>369</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1205" t="s">
        <v>389</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472</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480</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437</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390</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440</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479</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477</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436</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473</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418</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382</v>
      </c>
      <c r="AC53" s="952"/>
      <c r="AD53" s="952"/>
      <c r="AE53" s="952"/>
      <c r="AF53" s="952"/>
      <c r="AG53" s="952"/>
      <c r="AH53" s="952"/>
      <c r="AI53" s="952"/>
      <c r="AJ53" s="952"/>
      <c r="AK53" s="952"/>
      <c r="AL53" s="47"/>
      <c r="AU53" s="52"/>
    </row>
    <row r="54" spans="1:47" ht="17.25" customHeight="1" thickBot="1">
      <c r="A54" s="952" t="s">
        <v>417</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381</v>
      </c>
      <c r="AC54" s="952"/>
      <c r="AD54" s="952"/>
      <c r="AE54" s="952"/>
      <c r="AF54" s="952"/>
      <c r="AG54" s="952"/>
      <c r="AH54" s="952"/>
      <c r="AI54" s="952"/>
      <c r="AJ54" s="952"/>
      <c r="AK54" s="952"/>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161</v>
      </c>
      <c r="AH55" s="214" t="str">
        <f>IF(Q55&gt;=1,(AA55*12+AD55)-(Q55*12+T55)+1,"")</f>
        <v/>
      </c>
      <c r="AI55" s="950" t="s">
        <v>162</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467</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419</v>
      </c>
      <c r="AC59" s="952"/>
      <c r="AD59" s="952"/>
      <c r="AE59" s="952"/>
      <c r="AF59" s="952"/>
      <c r="AG59" s="952"/>
      <c r="AH59" s="952"/>
      <c r="AI59" s="952"/>
      <c r="AJ59" s="952"/>
      <c r="AK59" s="952"/>
      <c r="AL59" s="47"/>
      <c r="AU59" s="52"/>
    </row>
    <row r="60" spans="1:47" ht="17.25" customHeight="1">
      <c r="A60" s="952" t="s">
        <v>421</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383</v>
      </c>
      <c r="AC60" s="952"/>
      <c r="AD60" s="952"/>
      <c r="AE60" s="952"/>
      <c r="AF60" s="952"/>
      <c r="AG60" s="952"/>
      <c r="AH60" s="952"/>
      <c r="AI60" s="952"/>
      <c r="AJ60" s="952"/>
      <c r="AK60" s="952"/>
      <c r="AL60" s="47"/>
      <c r="AU60" s="52"/>
    </row>
    <row r="61" spans="1:47" ht="27.75" customHeight="1">
      <c r="A61" s="1208" t="s">
        <v>422</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420</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119</v>
      </c>
      <c r="T62" s="1117"/>
      <c r="U62" s="1117"/>
      <c r="V62" s="1117"/>
      <c r="W62" s="1117"/>
      <c r="X62" s="1118"/>
      <c r="Y62" s="1102" t="s">
        <v>248</v>
      </c>
      <c r="Z62" s="1103"/>
      <c r="AA62" s="1103"/>
      <c r="AB62" s="1103"/>
      <c r="AC62" s="1103"/>
      <c r="AD62" s="1104"/>
      <c r="AE62" s="1102" t="s">
        <v>120</v>
      </c>
      <c r="AF62" s="1103"/>
      <c r="AG62" s="1103"/>
      <c r="AH62" s="1103"/>
      <c r="AI62" s="1103"/>
      <c r="AJ62" s="1104"/>
      <c r="AL62" s="58"/>
      <c r="AM62" s="762" t="s">
        <v>459</v>
      </c>
      <c r="AU62" s="52"/>
    </row>
    <row r="63" spans="1:47" ht="22.5" customHeight="1" thickBot="1">
      <c r="A63" s="1097"/>
      <c r="B63" s="1130" t="s">
        <v>264</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218</v>
      </c>
      <c r="Y63" s="1108"/>
      <c r="Z63" s="1109"/>
      <c r="AA63" s="1109"/>
      <c r="AB63" s="1109"/>
      <c r="AC63" s="1110"/>
      <c r="AD63" s="233" t="s">
        <v>218</v>
      </c>
      <c r="AE63" s="1108"/>
      <c r="AF63" s="1109"/>
      <c r="AG63" s="1109"/>
      <c r="AH63" s="1109"/>
      <c r="AI63" s="1110"/>
      <c r="AJ63" s="234" t="s">
        <v>2</v>
      </c>
      <c r="AM63" s="58" t="s">
        <v>439</v>
      </c>
      <c r="AU63" s="52"/>
    </row>
    <row r="64" spans="1:47" ht="22.5" customHeight="1" thickBot="1">
      <c r="A64" s="1097"/>
      <c r="B64" s="235" t="s">
        <v>265</v>
      </c>
      <c r="C64" s="236"/>
      <c r="D64" s="236"/>
      <c r="E64" s="236"/>
      <c r="F64" s="236"/>
      <c r="G64" s="236"/>
      <c r="H64" s="236"/>
      <c r="I64" s="236"/>
      <c r="J64" s="236"/>
      <c r="K64" s="236"/>
      <c r="L64" s="237"/>
      <c r="M64" s="237"/>
      <c r="N64" s="237"/>
      <c r="O64" s="237"/>
      <c r="P64" s="237"/>
      <c r="Q64" s="237"/>
      <c r="R64" s="238"/>
      <c r="S64" s="1111"/>
      <c r="T64" s="1112"/>
      <c r="U64" s="1112"/>
      <c r="V64" s="1112"/>
      <c r="W64" s="1113"/>
      <c r="X64" s="239" t="s">
        <v>337</v>
      </c>
      <c r="Y64" s="1111"/>
      <c r="Z64" s="1112"/>
      <c r="AA64" s="1112"/>
      <c r="AB64" s="1112"/>
      <c r="AC64" s="1113"/>
      <c r="AD64" s="240" t="s">
        <v>337</v>
      </c>
      <c r="AE64" s="1111"/>
      <c r="AF64" s="1112"/>
      <c r="AG64" s="1112"/>
      <c r="AH64" s="1112"/>
      <c r="AI64" s="1113"/>
      <c r="AJ64" s="241" t="s">
        <v>37</v>
      </c>
      <c r="AM64" s="58" t="s">
        <v>438</v>
      </c>
      <c r="AU64" s="52"/>
    </row>
    <row r="65" spans="1:52" ht="22.5" customHeight="1" thickBot="1">
      <c r="A65" s="1097"/>
      <c r="B65" s="242" t="s">
        <v>266</v>
      </c>
      <c r="C65" s="243"/>
      <c r="D65" s="243"/>
      <c r="E65" s="243"/>
      <c r="F65" s="243"/>
      <c r="G65" s="243"/>
      <c r="H65" s="243"/>
      <c r="I65" s="243"/>
      <c r="J65" s="243"/>
      <c r="K65" s="243"/>
      <c r="L65" s="244"/>
      <c r="M65" s="244"/>
      <c r="N65" s="244"/>
      <c r="O65" s="244"/>
      <c r="P65" s="244"/>
      <c r="Q65" s="244"/>
      <c r="R65" s="244"/>
      <c r="S65" s="1126"/>
      <c r="T65" s="1127"/>
      <c r="U65" s="1127"/>
      <c r="V65" s="1127"/>
      <c r="W65" s="1128"/>
      <c r="X65" s="239" t="s">
        <v>337</v>
      </c>
      <c r="Y65" s="1126"/>
      <c r="Z65" s="1127"/>
      <c r="AA65" s="1127"/>
      <c r="AB65" s="1127"/>
      <c r="AC65" s="1128"/>
      <c r="AD65" s="240" t="s">
        <v>337</v>
      </c>
      <c r="AE65" s="1126"/>
      <c r="AF65" s="1127"/>
      <c r="AG65" s="1127"/>
      <c r="AH65" s="1127"/>
      <c r="AI65" s="1128"/>
      <c r="AJ65" s="241" t="s">
        <v>37</v>
      </c>
      <c r="AM65" s="58" t="s">
        <v>452</v>
      </c>
      <c r="AU65" s="52"/>
    </row>
    <row r="66" spans="1:52" ht="22.5" customHeight="1" thickBot="1">
      <c r="A66" s="1097"/>
      <c r="B66" s="242" t="s">
        <v>413</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128</v>
      </c>
      <c r="AQ66" s="62" t="s">
        <v>129</v>
      </c>
      <c r="AR66" s="61" t="s">
        <v>130</v>
      </c>
      <c r="AS66" s="62" t="s">
        <v>209</v>
      </c>
      <c r="AT66" s="63" t="s">
        <v>210</v>
      </c>
      <c r="AU66" s="64" t="s">
        <v>211</v>
      </c>
      <c r="AV66" s="65" t="s">
        <v>212</v>
      </c>
      <c r="AW66" s="64"/>
      <c r="AX66" s="64"/>
      <c r="AY66" s="64"/>
      <c r="AZ66" s="66"/>
    </row>
    <row r="67" spans="1:52" ht="18" customHeight="1">
      <c r="A67" s="1097"/>
      <c r="B67" s="1140" t="s">
        <v>267</v>
      </c>
      <c r="C67" s="1141"/>
      <c r="D67" s="1141"/>
      <c r="E67" s="1141"/>
      <c r="F67" s="1141"/>
      <c r="G67" s="1141"/>
      <c r="H67" s="1141"/>
      <c r="I67" s="1141"/>
      <c r="J67" s="1141"/>
      <c r="K67" s="246"/>
      <c r="L67" s="247" t="s">
        <v>217</v>
      </c>
      <c r="M67" s="248"/>
      <c r="N67" s="248"/>
      <c r="O67" s="248"/>
      <c r="P67" s="248"/>
      <c r="Q67" s="248"/>
      <c r="R67" s="248"/>
      <c r="S67" s="1100">
        <f>CEILING(AP67,1)</f>
        <v>0</v>
      </c>
      <c r="T67" s="1101"/>
      <c r="U67" s="1101"/>
      <c r="V67" s="1101"/>
      <c r="W67" s="1101"/>
      <c r="X67" s="249" t="s">
        <v>218</v>
      </c>
      <c r="Y67" s="1137"/>
      <c r="Z67" s="1138"/>
      <c r="AA67" s="1138"/>
      <c r="AB67" s="1138"/>
      <c r="AC67" s="1138"/>
      <c r="AD67" s="1139"/>
      <c r="AE67" s="1133"/>
      <c r="AF67" s="1134"/>
      <c r="AG67" s="1134"/>
      <c r="AH67" s="1134"/>
      <c r="AI67" s="1134"/>
      <c r="AJ67" s="1135"/>
      <c r="AN67" s="67" t="s">
        <v>132</v>
      </c>
      <c r="AO67" s="67" t="s">
        <v>126</v>
      </c>
      <c r="AP67" s="68">
        <f>IFERROR(#REF!/(S65*12),0)</f>
        <v>0</v>
      </c>
      <c r="AQ67" s="69"/>
      <c r="AR67" s="68"/>
      <c r="AS67" s="64"/>
      <c r="AT67" s="70"/>
      <c r="AU67" s="64"/>
      <c r="AV67" s="71" t="s">
        <v>213</v>
      </c>
      <c r="AW67" s="64"/>
      <c r="AX67" s="64"/>
      <c r="AY67" s="64"/>
      <c r="AZ67" s="66"/>
    </row>
    <row r="68" spans="1:52" ht="18" customHeight="1" thickBot="1">
      <c r="A68" s="1097"/>
      <c r="B68" s="1062"/>
      <c r="C68" s="995"/>
      <c r="D68" s="995"/>
      <c r="E68" s="995"/>
      <c r="F68" s="995"/>
      <c r="G68" s="995"/>
      <c r="H68" s="995"/>
      <c r="I68" s="995"/>
      <c r="J68" s="995"/>
      <c r="K68" s="250"/>
      <c r="L68" s="243"/>
      <c r="M68" s="251" t="s">
        <v>175</v>
      </c>
      <c r="N68" s="1119">
        <f>T68</f>
        <v>0</v>
      </c>
      <c r="O68" s="1119"/>
      <c r="P68" s="1119"/>
      <c r="Q68" s="251" t="s">
        <v>218</v>
      </c>
      <c r="R68" s="252" t="s">
        <v>219</v>
      </c>
      <c r="S68" s="253" t="s">
        <v>175</v>
      </c>
      <c r="T68" s="1136">
        <f>S65*S67*12</f>
        <v>0</v>
      </c>
      <c r="U68" s="1136"/>
      <c r="V68" s="1136"/>
      <c r="W68" s="254" t="s">
        <v>218</v>
      </c>
      <c r="X68" s="255" t="s">
        <v>219</v>
      </c>
      <c r="Y68" s="1137"/>
      <c r="Z68" s="1138"/>
      <c r="AA68" s="1138"/>
      <c r="AB68" s="1138"/>
      <c r="AC68" s="1138"/>
      <c r="AD68" s="1139"/>
      <c r="AE68" s="1133"/>
      <c r="AF68" s="1134"/>
      <c r="AG68" s="1134"/>
      <c r="AH68" s="1134"/>
      <c r="AI68" s="1134"/>
      <c r="AJ68" s="1135"/>
      <c r="AN68" s="72"/>
      <c r="AO68" s="73" t="s">
        <v>127</v>
      </c>
      <c r="AP68" s="74" t="str">
        <f>W28</f>
        <v/>
      </c>
      <c r="AQ68" s="75"/>
      <c r="AR68" s="74"/>
      <c r="AS68" s="76">
        <f>SUM(AP68:AR68)</f>
        <v>0</v>
      </c>
      <c r="AT68" s="77">
        <f>AS68-S65*S67*12</f>
        <v>0</v>
      </c>
      <c r="AU68" s="78" t="s">
        <v>192</v>
      </c>
      <c r="AV68" s="79"/>
      <c r="AW68" s="80"/>
      <c r="AX68" s="80"/>
      <c r="AY68" s="80"/>
      <c r="AZ68" s="81"/>
    </row>
    <row r="69" spans="1:52" ht="18" customHeight="1" thickBot="1">
      <c r="A69" s="1097"/>
      <c r="B69" s="1062"/>
      <c r="C69" s="995"/>
      <c r="D69" s="995"/>
      <c r="E69" s="995"/>
      <c r="F69" s="995"/>
      <c r="G69" s="995"/>
      <c r="H69" s="995"/>
      <c r="I69" s="995"/>
      <c r="J69" s="995"/>
      <c r="K69" s="246"/>
      <c r="L69" s="247" t="s">
        <v>220</v>
      </c>
      <c r="M69" s="248"/>
      <c r="N69" s="248"/>
      <c r="O69" s="248"/>
      <c r="P69" s="248"/>
      <c r="Q69" s="248"/>
      <c r="R69" s="248"/>
      <c r="S69" s="1098" t="e">
        <f>IF((CEILING(AP70,1)-AP70)-2*(CEILING(AQ70,1)-AQ70)&gt;=0,CEILING(AP70,1),CEILING(AP70+AU71/S65/12,1))</f>
        <v>#VALUE!</v>
      </c>
      <c r="T69" s="1099"/>
      <c r="U69" s="1099"/>
      <c r="V69" s="1099"/>
      <c r="W69" s="1099"/>
      <c r="X69" s="256" t="s">
        <v>218</v>
      </c>
      <c r="Y69" s="1098" t="e">
        <f>IF((CEILING(AP70,1)-AP70)-2*(CEILING(AQ70,1)-AQ70)&gt;=0,CEILING(AQ70,1),FLOOR(AQ70,1))</f>
        <v>#VALUE!</v>
      </c>
      <c r="Z69" s="1099"/>
      <c r="AA69" s="1099"/>
      <c r="AB69" s="1099"/>
      <c r="AC69" s="1099"/>
      <c r="AD69" s="256" t="s">
        <v>218</v>
      </c>
      <c r="AE69" s="1120"/>
      <c r="AF69" s="1121"/>
      <c r="AG69" s="1121"/>
      <c r="AH69" s="1121"/>
      <c r="AI69" s="1121"/>
      <c r="AJ69" s="1122"/>
      <c r="AN69" s="67" t="s">
        <v>133</v>
      </c>
      <c r="AO69" s="82" t="s">
        <v>131</v>
      </c>
      <c r="AP69" s="83"/>
      <c r="AQ69" s="84"/>
      <c r="AR69" s="85"/>
      <c r="AS69" s="64"/>
      <c r="AT69" s="70"/>
      <c r="AU69" s="64"/>
      <c r="AV69" s="71" t="s">
        <v>214</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175</v>
      </c>
      <c r="N70" s="1119" t="e">
        <f>SUM(T70,Z70)</f>
        <v>#VALUE!</v>
      </c>
      <c r="O70" s="1119"/>
      <c r="P70" s="1119"/>
      <c r="Q70" s="251" t="s">
        <v>218</v>
      </c>
      <c r="R70" s="252" t="s">
        <v>219</v>
      </c>
      <c r="S70" s="257" t="s">
        <v>175</v>
      </c>
      <c r="T70" s="1119" t="e">
        <f>S65*S69*12</f>
        <v>#VALUE!</v>
      </c>
      <c r="U70" s="1119"/>
      <c r="V70" s="1119"/>
      <c r="W70" s="251" t="s">
        <v>218</v>
      </c>
      <c r="X70" s="258" t="s">
        <v>219</v>
      </c>
      <c r="Y70" s="257" t="s">
        <v>175</v>
      </c>
      <c r="Z70" s="1119" t="e">
        <f>Y65*Y69*12</f>
        <v>#VALUE!</v>
      </c>
      <c r="AA70" s="1119"/>
      <c r="AB70" s="1119"/>
      <c r="AC70" s="251" t="s">
        <v>218</v>
      </c>
      <c r="AD70" s="258" t="s">
        <v>219</v>
      </c>
      <c r="AE70" s="1123"/>
      <c r="AF70" s="1124"/>
      <c r="AG70" s="1124"/>
      <c r="AH70" s="1124"/>
      <c r="AI70" s="1124"/>
      <c r="AJ70" s="1125"/>
      <c r="AN70" s="89"/>
      <c r="AO70" s="90" t="s">
        <v>126</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221</v>
      </c>
      <c r="M71" s="248"/>
      <c r="N71" s="248"/>
      <c r="O71" s="248"/>
      <c r="P71" s="248"/>
      <c r="Q71" s="248"/>
      <c r="R71" s="248"/>
      <c r="S71" s="1100" t="e">
        <f>IF((CEILING(AP73,1)-AP73)-2*(CEILING(AQ73,1)-AQ73)&gt;=0,CEILING(AP73,1),CEILING(AP73+(AU73+AU74)/S65/12,1))</f>
        <v>#VALUE!</v>
      </c>
      <c r="T71" s="1101"/>
      <c r="U71" s="1101"/>
      <c r="V71" s="1101"/>
      <c r="W71" s="1101"/>
      <c r="X71" s="249" t="s">
        <v>218</v>
      </c>
      <c r="Y71" s="1100" t="e">
        <f>IF((CEILING(AP73,1)-AP73)-2*(CEILING(AQ73,1)-AQ73)&gt;=0,CEILING(AQ73,1),FLOOR(AQ73,1))</f>
        <v>#VALUE!</v>
      </c>
      <c r="Z71" s="1101"/>
      <c r="AA71" s="1101"/>
      <c r="AB71" s="1101"/>
      <c r="AC71" s="1101"/>
      <c r="AD71" s="249" t="s">
        <v>218</v>
      </c>
      <c r="AE71" s="1101" t="e">
        <f>IF(Y71-2*(CEILING(AR73,1))&gt;=0,CEILING(AR73,1),FLOOR(AR73,1))</f>
        <v>#VALUE!</v>
      </c>
      <c r="AF71" s="1101"/>
      <c r="AG71" s="1101"/>
      <c r="AH71" s="1101"/>
      <c r="AI71" s="1101"/>
      <c r="AJ71" s="260" t="s">
        <v>218</v>
      </c>
      <c r="AN71" s="72"/>
      <c r="AO71" s="72" t="s">
        <v>127</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175</v>
      </c>
      <c r="N72" s="1136" t="e">
        <f>SUM(T72,Z72,AF72)</f>
        <v>#VALUE!</v>
      </c>
      <c r="O72" s="1136"/>
      <c r="P72" s="1136"/>
      <c r="Q72" s="254" t="s">
        <v>218</v>
      </c>
      <c r="R72" s="262" t="s">
        <v>219</v>
      </c>
      <c r="S72" s="253" t="s">
        <v>175</v>
      </c>
      <c r="T72" s="1136" t="e">
        <f>S65*S71*12</f>
        <v>#VALUE!</v>
      </c>
      <c r="U72" s="1136"/>
      <c r="V72" s="1136"/>
      <c r="W72" s="254" t="s">
        <v>218</v>
      </c>
      <c r="X72" s="258" t="s">
        <v>219</v>
      </c>
      <c r="Y72" s="253" t="s">
        <v>175</v>
      </c>
      <c r="Z72" s="1136" t="e">
        <f>Y65*Y71*12</f>
        <v>#VALUE!</v>
      </c>
      <c r="AA72" s="1136"/>
      <c r="AB72" s="1136"/>
      <c r="AC72" s="254" t="s">
        <v>218</v>
      </c>
      <c r="AD72" s="258" t="s">
        <v>219</v>
      </c>
      <c r="AE72" s="254" t="s">
        <v>175</v>
      </c>
      <c r="AF72" s="1136" t="e">
        <f>AE65*AE71*12</f>
        <v>#VALUE!</v>
      </c>
      <c r="AG72" s="1136"/>
      <c r="AH72" s="1136"/>
      <c r="AI72" s="254" t="s">
        <v>218</v>
      </c>
      <c r="AJ72" s="263" t="s">
        <v>219</v>
      </c>
      <c r="AN72" s="67" t="s">
        <v>134</v>
      </c>
      <c r="AO72" s="95" t="s">
        <v>131</v>
      </c>
      <c r="AP72" s="83"/>
      <c r="AQ72" s="102"/>
      <c r="AR72" s="103"/>
      <c r="AS72" s="93"/>
      <c r="AT72" s="94"/>
      <c r="AU72" s="93"/>
      <c r="AV72" s="95" t="s">
        <v>214</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222</v>
      </c>
      <c r="M73" s="248"/>
      <c r="N73" s="248"/>
      <c r="O73" s="248"/>
      <c r="P73" s="248"/>
      <c r="Q73" s="248"/>
      <c r="R73" s="248"/>
      <c r="S73" s="1142"/>
      <c r="T73" s="1143"/>
      <c r="U73" s="1143"/>
      <c r="V73" s="1143"/>
      <c r="W73" s="1144"/>
      <c r="X73" s="245" t="s">
        <v>218</v>
      </c>
      <c r="Y73" s="1142"/>
      <c r="Z73" s="1143"/>
      <c r="AA73" s="1143"/>
      <c r="AB73" s="1143"/>
      <c r="AC73" s="1144"/>
      <c r="AD73" s="264" t="s">
        <v>218</v>
      </c>
      <c r="AE73" s="1142"/>
      <c r="AF73" s="1143"/>
      <c r="AG73" s="1143"/>
      <c r="AH73" s="1143"/>
      <c r="AI73" s="1144"/>
      <c r="AJ73" s="265" t="s">
        <v>218</v>
      </c>
      <c r="AN73" s="106"/>
      <c r="AO73" s="107" t="s">
        <v>126</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215</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175</v>
      </c>
      <c r="N74" s="1145">
        <f>SUM(T74,Z74,AF74)</f>
        <v>0</v>
      </c>
      <c r="O74" s="1145"/>
      <c r="P74" s="1145"/>
      <c r="Q74" s="267" t="s">
        <v>218</v>
      </c>
      <c r="R74" s="268" t="s">
        <v>219</v>
      </c>
      <c r="S74" s="269" t="s">
        <v>175</v>
      </c>
      <c r="T74" s="1145">
        <f>S65*S73*12</f>
        <v>0</v>
      </c>
      <c r="U74" s="1145"/>
      <c r="V74" s="1145"/>
      <c r="W74" s="267" t="s">
        <v>218</v>
      </c>
      <c r="X74" s="270" t="s">
        <v>219</v>
      </c>
      <c r="Y74" s="267" t="s">
        <v>175</v>
      </c>
      <c r="Z74" s="1145">
        <f>Y65*Y73*12</f>
        <v>0</v>
      </c>
      <c r="AA74" s="1145"/>
      <c r="AB74" s="1145"/>
      <c r="AC74" s="267" t="s">
        <v>218</v>
      </c>
      <c r="AD74" s="270" t="s">
        <v>219</v>
      </c>
      <c r="AE74" s="267" t="s">
        <v>175</v>
      </c>
      <c r="AF74" s="1145">
        <f>AE65*AE73*12</f>
        <v>0</v>
      </c>
      <c r="AG74" s="1145"/>
      <c r="AH74" s="1145"/>
      <c r="AI74" s="267" t="s">
        <v>218</v>
      </c>
      <c r="AJ74" s="271" t="s">
        <v>219</v>
      </c>
      <c r="AM74" s="49"/>
      <c r="AN74" s="109"/>
      <c r="AO74" s="72" t="s">
        <v>127</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216</v>
      </c>
      <c r="AW74" s="80" t="e">
        <f>AP72/AR72</f>
        <v>#DIV/0!</v>
      </c>
      <c r="AX74" s="80"/>
      <c r="AY74" s="80"/>
      <c r="AZ74" s="81"/>
    </row>
    <row r="75" spans="1:52" s="49" customFormat="1" ht="18" customHeight="1" thickBot="1">
      <c r="A75" s="272"/>
      <c r="B75" s="273" t="s">
        <v>249</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205</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206</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207</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250</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208</v>
      </c>
      <c r="AL80" s="112"/>
    </row>
    <row r="81" spans="1:52" s="49" customFormat="1" ht="18" customHeight="1" thickBot="1">
      <c r="A81" s="190" t="s">
        <v>38</v>
      </c>
      <c r="B81" s="296" t="s">
        <v>268</v>
      </c>
      <c r="C81" s="297"/>
      <c r="D81" s="297"/>
      <c r="E81" s="297"/>
      <c r="F81" s="297"/>
      <c r="G81" s="297"/>
      <c r="H81" s="296"/>
      <c r="I81" s="296"/>
      <c r="J81" s="296"/>
      <c r="K81" s="296"/>
      <c r="L81" s="298"/>
      <c r="M81" s="213"/>
      <c r="N81" s="299" t="s">
        <v>163</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161</v>
      </c>
      <c r="AG81" s="214" t="str">
        <f>IF(P81&gt;=1,(Z81*12+AC81)-(P81*12+S81)+1,"")</f>
        <v/>
      </c>
      <c r="AH81" s="950" t="s">
        <v>162</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124</v>
      </c>
      <c r="B84" s="1151" t="s">
        <v>393</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394</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476</v>
      </c>
      <c r="B88" s="1152" t="s">
        <v>475</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423</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382</v>
      </c>
      <c r="AC90" s="952"/>
      <c r="AD90" s="952"/>
      <c r="AE90" s="952"/>
      <c r="AF90" s="952"/>
      <c r="AG90" s="952"/>
      <c r="AH90" s="952"/>
      <c r="AI90" s="952"/>
      <c r="AJ90" s="952"/>
      <c r="AK90" s="952"/>
      <c r="AL90" s="47"/>
      <c r="AU90" s="52"/>
    </row>
    <row r="91" spans="1:52" ht="17.25" customHeight="1">
      <c r="A91" s="952" t="s">
        <v>482</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395</v>
      </c>
      <c r="AC91" s="952"/>
      <c r="AD91" s="952"/>
      <c r="AE91" s="952"/>
      <c r="AF91" s="952"/>
      <c r="AG91" s="952"/>
      <c r="AH91" s="952"/>
      <c r="AI91" s="952"/>
      <c r="AJ91" s="952"/>
      <c r="AK91" s="952"/>
      <c r="AL91" s="47"/>
      <c r="AU91" s="52"/>
    </row>
    <row r="92" spans="1:52" ht="17.25" customHeight="1" thickBot="1">
      <c r="A92" s="926" t="s">
        <v>481</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430</v>
      </c>
      <c r="C93" s="930"/>
      <c r="D93" s="930"/>
      <c r="E93" s="930"/>
      <c r="F93" s="930"/>
      <c r="G93" s="930"/>
      <c r="H93" s="930"/>
      <c r="I93" s="930"/>
      <c r="J93" s="930"/>
      <c r="K93" s="930"/>
      <c r="L93" s="930"/>
      <c r="M93" s="930"/>
      <c r="N93" s="931"/>
      <c r="O93" s="932">
        <f>SUM('別紙様式2-4 個表_ベースアップ'!AI12:AI111)</f>
        <v>0</v>
      </c>
      <c r="P93" s="933"/>
      <c r="Q93" s="933"/>
      <c r="R93" s="933"/>
      <c r="S93" s="933"/>
      <c r="T93" s="933"/>
      <c r="U93" s="934"/>
      <c r="V93" s="575" t="s">
        <v>2</v>
      </c>
      <c r="W93" s="576"/>
      <c r="X93" s="577"/>
      <c r="Y93" s="577"/>
      <c r="Z93" s="578"/>
      <c r="AA93" s="579"/>
      <c r="AB93" s="953" t="s">
        <v>203</v>
      </c>
      <c r="AC93" s="954" t="str">
        <f>IF(X94=0,"",IF(X94&gt;=200/3,"○","×"))</f>
        <v/>
      </c>
      <c r="AD93" s="957" t="s">
        <v>410</v>
      </c>
      <c r="AE93" s="733"/>
      <c r="AF93" s="733"/>
      <c r="AG93" s="733"/>
      <c r="AH93" s="733"/>
      <c r="AI93" s="733"/>
      <c r="AJ93" s="733"/>
      <c r="AK93" s="733"/>
      <c r="AL93" s="47"/>
      <c r="AU93" s="52"/>
    </row>
    <row r="94" spans="1:52" ht="17.25" customHeight="1" thickBot="1">
      <c r="A94" s="735"/>
      <c r="B94" s="735"/>
      <c r="C94" s="733"/>
      <c r="D94" s="946" t="s">
        <v>431</v>
      </c>
      <c r="E94" s="947"/>
      <c r="F94" s="947"/>
      <c r="G94" s="947"/>
      <c r="H94" s="947"/>
      <c r="I94" s="947"/>
      <c r="J94" s="947"/>
      <c r="K94" s="947"/>
      <c r="L94" s="947"/>
      <c r="M94" s="947"/>
      <c r="N94" s="947"/>
      <c r="O94" s="935">
        <f>SUM('別紙様式2-4 個表_ベースアップ'!AJ12:AJ111)</f>
        <v>0</v>
      </c>
      <c r="P94" s="936"/>
      <c r="Q94" s="936"/>
      <c r="R94" s="936"/>
      <c r="S94" s="936"/>
      <c r="T94" s="936"/>
      <c r="U94" s="937"/>
      <c r="V94" s="580" t="s">
        <v>2</v>
      </c>
      <c r="W94" s="581" t="s">
        <v>44</v>
      </c>
      <c r="X94" s="938">
        <f>IFERROR(O94/O93*100,0)</f>
        <v>0</v>
      </c>
      <c r="Y94" s="939"/>
      <c r="Z94" s="574" t="s">
        <v>45</v>
      </c>
      <c r="AA94" s="582" t="s">
        <v>321</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322</v>
      </c>
      <c r="P95" s="940"/>
      <c r="Q95" s="941"/>
      <c r="R95" s="942" t="e">
        <f>O94/AH99</f>
        <v>#VALUE!</v>
      </c>
      <c r="S95" s="943"/>
      <c r="T95" s="943"/>
      <c r="U95" s="944"/>
      <c r="V95" s="583" t="s">
        <v>323</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432</v>
      </c>
      <c r="C96" s="930"/>
      <c r="D96" s="930"/>
      <c r="E96" s="930"/>
      <c r="F96" s="930"/>
      <c r="G96" s="930"/>
      <c r="H96" s="930"/>
      <c r="I96" s="930"/>
      <c r="J96" s="930"/>
      <c r="K96" s="930"/>
      <c r="L96" s="930"/>
      <c r="M96" s="930"/>
      <c r="N96" s="931"/>
      <c r="O96" s="932">
        <f>SUM('別紙様式2-4 個表_ベースアップ'!AK12:AK111)</f>
        <v>0</v>
      </c>
      <c r="P96" s="933"/>
      <c r="Q96" s="933"/>
      <c r="R96" s="933"/>
      <c r="S96" s="933"/>
      <c r="T96" s="933"/>
      <c r="U96" s="934"/>
      <c r="V96" s="737" t="s">
        <v>2</v>
      </c>
      <c r="W96" s="576"/>
      <c r="X96" s="577"/>
      <c r="Y96" s="577"/>
      <c r="Z96" s="578"/>
      <c r="AA96" s="579"/>
      <c r="AB96" s="953" t="s">
        <v>203</v>
      </c>
      <c r="AC96" s="954" t="str">
        <f>IF(X97=0,"",IF(X97&gt;=200/3,"○","×"))</f>
        <v/>
      </c>
      <c r="AD96" s="958"/>
      <c r="AE96" s="733"/>
      <c r="AF96" s="733"/>
      <c r="AG96" s="733"/>
      <c r="AH96" s="733"/>
      <c r="AI96" s="733"/>
      <c r="AJ96" s="733"/>
      <c r="AK96" s="733"/>
      <c r="AL96" s="47"/>
      <c r="AU96" s="52"/>
    </row>
    <row r="97" spans="1:52" ht="17.25" customHeight="1" thickBot="1">
      <c r="A97" s="735"/>
      <c r="B97" s="735"/>
      <c r="C97" s="733"/>
      <c r="D97" s="946" t="s">
        <v>433</v>
      </c>
      <c r="E97" s="947"/>
      <c r="F97" s="947"/>
      <c r="G97" s="947"/>
      <c r="H97" s="947"/>
      <c r="I97" s="947"/>
      <c r="J97" s="947"/>
      <c r="K97" s="947"/>
      <c r="L97" s="947"/>
      <c r="M97" s="947"/>
      <c r="N97" s="947"/>
      <c r="O97" s="935">
        <f>SUM('別紙様式2-4 個表_ベースアップ'!AL12:AL111)</f>
        <v>0</v>
      </c>
      <c r="P97" s="936"/>
      <c r="Q97" s="936"/>
      <c r="R97" s="936"/>
      <c r="S97" s="936"/>
      <c r="T97" s="936"/>
      <c r="U97" s="937"/>
      <c r="V97" s="738" t="s">
        <v>2</v>
      </c>
      <c r="W97" s="581" t="s">
        <v>44</v>
      </c>
      <c r="X97" s="938">
        <f>IFERROR(O97/O96*100,0)</f>
        <v>0</v>
      </c>
      <c r="Y97" s="939"/>
      <c r="Z97" s="574" t="s">
        <v>45</v>
      </c>
      <c r="AA97" s="582" t="s">
        <v>321</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322</v>
      </c>
      <c r="P98" s="940"/>
      <c r="Q98" s="941"/>
      <c r="R98" s="942" t="e">
        <f>O97/AH99</f>
        <v>#VALUE!</v>
      </c>
      <c r="S98" s="943"/>
      <c r="T98" s="943"/>
      <c r="U98" s="944"/>
      <c r="V98" s="739" t="s">
        <v>323</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465</v>
      </c>
      <c r="B99" s="751" t="s">
        <v>16</v>
      </c>
      <c r="C99" s="751"/>
      <c r="D99" s="751"/>
      <c r="E99" s="751"/>
      <c r="F99" s="751"/>
      <c r="G99" s="751"/>
      <c r="H99" s="751"/>
      <c r="I99" s="751"/>
      <c r="J99" s="751"/>
      <c r="K99" s="751"/>
      <c r="L99" s="751"/>
      <c r="M99" s="751"/>
      <c r="N99" s="671"/>
      <c r="O99" s="299" t="s">
        <v>33</v>
      </c>
      <c r="P99" s="214"/>
      <c r="Q99" s="925"/>
      <c r="R99" s="925"/>
      <c r="S99" s="214" t="s">
        <v>12</v>
      </c>
      <c r="T99" s="925"/>
      <c r="U99" s="925"/>
      <c r="V99" s="214" t="s">
        <v>13</v>
      </c>
      <c r="W99" s="950" t="s">
        <v>14</v>
      </c>
      <c r="X99" s="950"/>
      <c r="Y99" s="214" t="s">
        <v>33</v>
      </c>
      <c r="Z99" s="214"/>
      <c r="AA99" s="925"/>
      <c r="AB99" s="925"/>
      <c r="AC99" s="214" t="s">
        <v>12</v>
      </c>
      <c r="AD99" s="925"/>
      <c r="AE99" s="925"/>
      <c r="AF99" s="214" t="s">
        <v>13</v>
      </c>
      <c r="AG99" s="214" t="s">
        <v>161</v>
      </c>
      <c r="AH99" s="214" t="str">
        <f>IF(Q99&gt;=1,(AA99*12+AD99)-(Q99*12+T99)+1,"")</f>
        <v/>
      </c>
      <c r="AI99" s="950" t="s">
        <v>162</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434</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251</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168</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416</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170</v>
      </c>
      <c r="F113" s="224"/>
      <c r="G113" s="224"/>
      <c r="H113" s="224"/>
      <c r="I113" s="224"/>
      <c r="J113" s="224"/>
      <c r="K113" s="224"/>
      <c r="L113" s="1004" t="s">
        <v>171</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453</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123</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138</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137</v>
      </c>
      <c r="B118" s="1061"/>
      <c r="C118" s="1061"/>
      <c r="D118" s="1149"/>
      <c r="E118" s="348"/>
      <c r="F118" s="319" t="s">
        <v>165</v>
      </c>
      <c r="G118" s="320"/>
      <c r="H118" s="320"/>
      <c r="I118" s="320"/>
      <c r="J118" s="320"/>
      <c r="K118" s="320"/>
      <c r="L118" s="320"/>
      <c r="M118" s="320"/>
      <c r="N118" s="348"/>
      <c r="O118" s="319" t="s">
        <v>166</v>
      </c>
      <c r="P118" s="320"/>
      <c r="Q118" s="320"/>
      <c r="R118" s="320"/>
      <c r="S118" s="320"/>
      <c r="T118" s="320"/>
      <c r="U118" s="348"/>
      <c r="V118" s="319" t="s">
        <v>167</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178</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224</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169</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398</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269</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170</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453</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123</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324</v>
      </c>
      <c r="F130" s="1007"/>
      <c r="G130" s="1007"/>
      <c r="H130" s="1008"/>
      <c r="I130" s="588"/>
      <c r="J130" s="1009" t="s">
        <v>47</v>
      </c>
      <c r="K130" s="1009"/>
      <c r="L130" s="1009"/>
      <c r="M130" s="588"/>
      <c r="N130" s="1010" t="s">
        <v>325</v>
      </c>
      <c r="O130" s="1010"/>
      <c r="P130" s="1010"/>
      <c r="Q130" s="1010"/>
      <c r="R130" s="1010"/>
      <c r="S130" s="1010"/>
      <c r="T130" s="588"/>
      <c r="U130" s="1010" t="s">
        <v>326</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327</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251</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168</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269</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170</v>
      </c>
      <c r="F137" s="224"/>
      <c r="G137" s="224"/>
      <c r="H137" s="224"/>
      <c r="I137" s="224"/>
      <c r="J137" s="224"/>
      <c r="K137" s="354"/>
      <c r="L137" s="1004" t="s">
        <v>33</v>
      </c>
      <c r="M137" s="1005"/>
      <c r="N137" s="1217"/>
      <c r="O137" s="1217"/>
      <c r="P137" s="710" t="s">
        <v>5</v>
      </c>
      <c r="Q137" s="1217"/>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453</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123</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474</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466</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186</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252</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228</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253</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254</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225</v>
      </c>
      <c r="C150" s="276" t="s">
        <v>234</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226</v>
      </c>
      <c r="C151" s="376" t="s">
        <v>235</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227</v>
      </c>
      <c r="C152" s="311" t="s">
        <v>238</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453</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123</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255</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240</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229</v>
      </c>
      <c r="D157" s="912"/>
      <c r="E157" s="912"/>
      <c r="F157" s="912"/>
      <c r="G157" s="912"/>
      <c r="H157" s="912"/>
      <c r="I157" s="912"/>
      <c r="J157" s="913"/>
      <c r="K157" s="914"/>
      <c r="L157" s="915" t="s">
        <v>230</v>
      </c>
      <c r="M157" s="994" t="s">
        <v>270</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231</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236</v>
      </c>
      <c r="C162" s="401" t="s">
        <v>237</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453</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123</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256</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225</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239</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233</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232</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236</v>
      </c>
      <c r="C170" s="401" t="s">
        <v>237</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453</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123</v>
      </c>
      <c r="AI171" s="774"/>
      <c r="AJ171" s="777"/>
      <c r="AK171" s="216"/>
    </row>
    <row r="172" spans="1:52" s="49" customFormat="1" ht="28.5" customHeight="1">
      <c r="A172" s="1035" t="s">
        <v>136</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435</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338</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308</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298</v>
      </c>
      <c r="B179" s="1017"/>
      <c r="C179" s="1017"/>
      <c r="D179" s="1018"/>
      <c r="E179" s="786"/>
      <c r="F179" s="1038" t="s">
        <v>278</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279</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304</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305</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299</v>
      </c>
      <c r="B183" s="1017"/>
      <c r="C183" s="1017"/>
      <c r="D183" s="1018"/>
      <c r="E183" s="789"/>
      <c r="F183" s="1072" t="s">
        <v>280</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281</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282</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283</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300</v>
      </c>
      <c r="B187" s="1017"/>
      <c r="C187" s="1017"/>
      <c r="D187" s="1018"/>
      <c r="E187" s="790"/>
      <c r="F187" s="1036" t="s">
        <v>284</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285</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286</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287</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301</v>
      </c>
      <c r="B191" s="1017"/>
      <c r="C191" s="1017"/>
      <c r="D191" s="1018"/>
      <c r="E191" s="790"/>
      <c r="F191" s="1074" t="s">
        <v>288</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306</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289</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290</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302</v>
      </c>
      <c r="B195" s="1017"/>
      <c r="C195" s="1017"/>
      <c r="D195" s="1018"/>
      <c r="E195" s="790"/>
      <c r="F195" s="1074" t="s">
        <v>291</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292</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293</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294</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303</v>
      </c>
      <c r="B199" s="1017"/>
      <c r="C199" s="1017"/>
      <c r="D199" s="1018"/>
      <c r="E199" s="790"/>
      <c r="F199" s="1075" t="s">
        <v>295</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307</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296</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297</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453</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123</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454</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164</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244</v>
      </c>
      <c r="S207" s="426"/>
      <c r="T207" s="426" t="s">
        <v>246</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245</v>
      </c>
      <c r="S208" s="431"/>
      <c r="T208" s="431" t="s">
        <v>246</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245</v>
      </c>
      <c r="V209" s="431"/>
      <c r="W209" s="431" t="s">
        <v>246</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245</v>
      </c>
      <c r="AA210" s="438"/>
      <c r="AB210" s="438" t="s">
        <v>247</v>
      </c>
      <c r="AC210" s="438"/>
      <c r="AD210" s="437"/>
      <c r="AE210" s="437"/>
      <c r="AF210" s="437"/>
      <c r="AG210" s="437"/>
      <c r="AH210" s="439"/>
      <c r="AI210" s="439"/>
      <c r="AJ210" s="440"/>
      <c r="AK210" s="47"/>
    </row>
    <row r="211" spans="1:52" s="49" customFormat="1" ht="15" customHeight="1">
      <c r="A211" s="883" t="s">
        <v>453</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123</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121</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414</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149</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223</v>
      </c>
      <c r="AA217" s="1224"/>
      <c r="AB217" s="1224"/>
      <c r="AC217" s="1224"/>
      <c r="AD217" s="1224"/>
      <c r="AE217" s="1224"/>
      <c r="AF217" s="1224"/>
      <c r="AG217" s="1224"/>
      <c r="AH217" s="1224"/>
      <c r="AI217" s="1224"/>
      <c r="AJ217" s="1224"/>
      <c r="AK217" s="1225"/>
    </row>
    <row r="218" spans="1:52" ht="16.5" customHeight="1">
      <c r="A218" s="441"/>
      <c r="B218" s="447"/>
      <c r="C218" s="448" t="s">
        <v>241</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242</v>
      </c>
      <c r="AA218" s="1224"/>
      <c r="AB218" s="1224"/>
      <c r="AC218" s="1224"/>
      <c r="AD218" s="1224"/>
      <c r="AE218" s="1224"/>
      <c r="AF218" s="1224"/>
      <c r="AG218" s="1224"/>
      <c r="AH218" s="1224"/>
      <c r="AI218" s="1224"/>
      <c r="AJ218" s="1224"/>
      <c r="AK218" s="1225"/>
    </row>
    <row r="219" spans="1:52" ht="24.75" customHeight="1">
      <c r="A219" s="441"/>
      <c r="B219" s="447"/>
      <c r="C219" s="1046" t="s">
        <v>150</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152</v>
      </c>
      <c r="AA219" s="1224"/>
      <c r="AB219" s="1224"/>
      <c r="AC219" s="1224"/>
      <c r="AD219" s="1224"/>
      <c r="AE219" s="1224"/>
      <c r="AF219" s="1224"/>
      <c r="AG219" s="1224"/>
      <c r="AH219" s="1224"/>
      <c r="AI219" s="1224"/>
      <c r="AJ219" s="1224"/>
      <c r="AK219" s="1225"/>
    </row>
    <row r="220" spans="1:52" ht="16.5" customHeight="1">
      <c r="A220" s="441"/>
      <c r="B220" s="447"/>
      <c r="C220" s="1046" t="s">
        <v>151</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153</v>
      </c>
      <c r="AA220" s="1209"/>
      <c r="AB220" s="1209"/>
      <c r="AC220" s="1209"/>
      <c r="AD220" s="1209"/>
      <c r="AE220" s="1209"/>
      <c r="AF220" s="1209"/>
      <c r="AG220" s="1209"/>
      <c r="AH220" s="1209"/>
      <c r="AI220" s="1209"/>
      <c r="AJ220" s="1209"/>
      <c r="AK220" s="1210"/>
    </row>
    <row r="221" spans="1:52" ht="16.5" customHeight="1" thickBot="1">
      <c r="A221" s="441"/>
      <c r="B221" s="451"/>
      <c r="C221" s="452" t="s">
        <v>122</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159</v>
      </c>
      <c r="C223" s="1216" t="s">
        <v>158</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160</v>
      </c>
      <c r="C224" s="1215" t="s">
        <v>400</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257</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c r="E229" s="1084"/>
      <c r="F229" s="463" t="s">
        <v>5</v>
      </c>
      <c r="G229" s="1083"/>
      <c r="H229" s="1084"/>
      <c r="I229" s="463" t="s">
        <v>4</v>
      </c>
      <c r="J229" s="1083"/>
      <c r="K229" s="1084"/>
      <c r="L229" s="463" t="s">
        <v>3</v>
      </c>
      <c r="M229" s="464"/>
      <c r="N229" s="1085" t="s">
        <v>6</v>
      </c>
      <c r="O229" s="1085"/>
      <c r="P229" s="1085"/>
      <c r="Q229" s="1086" t="str">
        <f>IF(G9="","",G9)</f>
        <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c r="T230" s="1080"/>
      <c r="U230" s="1080"/>
      <c r="V230" s="1080"/>
      <c r="W230" s="1080"/>
      <c r="X230" s="1081" t="s">
        <v>96</v>
      </c>
      <c r="Y230" s="1081"/>
      <c r="Z230" s="1080"/>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468</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125</v>
      </c>
      <c r="P7" s="1262" t="s">
        <v>68</v>
      </c>
      <c r="Q7" s="1264" t="s">
        <v>411</v>
      </c>
      <c r="R7" s="1238" t="s">
        <v>442</v>
      </c>
      <c r="S7" s="478" t="s">
        <v>458</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181</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447</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446</v>
      </c>
      <c r="U9" s="1236" t="s">
        <v>111</v>
      </c>
      <c r="V9" s="1227" t="s">
        <v>445</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182</v>
      </c>
      <c r="N10" s="483" t="s">
        <v>183</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171</v>
      </c>
      <c r="W17" s="510"/>
      <c r="X17" s="210" t="s">
        <v>172</v>
      </c>
      <c r="Y17" s="510"/>
      <c r="Z17" s="316" t="s">
        <v>173</v>
      </c>
      <c r="AA17" s="511"/>
      <c r="AB17" s="210" t="s">
        <v>172</v>
      </c>
      <c r="AC17" s="511"/>
      <c r="AD17" s="210" t="s">
        <v>174</v>
      </c>
      <c r="AE17" s="512" t="s">
        <v>175</v>
      </c>
      <c r="AF17" s="513" t="str">
        <f t="shared" ref="AF17:AF80" si="3">IF(W17&gt;=1,(AA17*12+AC17)-(W17*12+Y17)+1,"")</f>
        <v/>
      </c>
      <c r="AG17" s="692" t="s">
        <v>176</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171</v>
      </c>
      <c r="W18" s="510"/>
      <c r="X18" s="210" t="s">
        <v>172</v>
      </c>
      <c r="Y18" s="510"/>
      <c r="Z18" s="316" t="s">
        <v>173</v>
      </c>
      <c r="AA18" s="511"/>
      <c r="AB18" s="210" t="s">
        <v>172</v>
      </c>
      <c r="AC18" s="511"/>
      <c r="AD18" s="210" t="s">
        <v>174</v>
      </c>
      <c r="AE18" s="512" t="s">
        <v>175</v>
      </c>
      <c r="AF18" s="513" t="str">
        <f t="shared" si="3"/>
        <v/>
      </c>
      <c r="AG18" s="692" t="s">
        <v>176</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171</v>
      </c>
      <c r="W19" s="510"/>
      <c r="X19" s="210" t="s">
        <v>172</v>
      </c>
      <c r="Y19" s="510"/>
      <c r="Z19" s="316" t="s">
        <v>173</v>
      </c>
      <c r="AA19" s="511"/>
      <c r="AB19" s="210" t="s">
        <v>172</v>
      </c>
      <c r="AC19" s="511"/>
      <c r="AD19" s="210" t="s">
        <v>174</v>
      </c>
      <c r="AE19" s="512" t="s">
        <v>175</v>
      </c>
      <c r="AF19" s="513" t="str">
        <f t="shared" si="3"/>
        <v/>
      </c>
      <c r="AG19" s="692" t="s">
        <v>176</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171</v>
      </c>
      <c r="W20" s="510"/>
      <c r="X20" s="210" t="s">
        <v>172</v>
      </c>
      <c r="Y20" s="510"/>
      <c r="Z20" s="316" t="s">
        <v>173</v>
      </c>
      <c r="AA20" s="511"/>
      <c r="AB20" s="210" t="s">
        <v>172</v>
      </c>
      <c r="AC20" s="511"/>
      <c r="AD20" s="210" t="s">
        <v>174</v>
      </c>
      <c r="AE20" s="512" t="s">
        <v>175</v>
      </c>
      <c r="AF20" s="513" t="str">
        <f t="shared" si="3"/>
        <v/>
      </c>
      <c r="AG20" s="692" t="s">
        <v>176</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171</v>
      </c>
      <c r="W21" s="510"/>
      <c r="X21" s="210" t="s">
        <v>172</v>
      </c>
      <c r="Y21" s="510"/>
      <c r="Z21" s="316" t="s">
        <v>173</v>
      </c>
      <c r="AA21" s="511"/>
      <c r="AB21" s="210" t="s">
        <v>172</v>
      </c>
      <c r="AC21" s="511"/>
      <c r="AD21" s="210" t="s">
        <v>174</v>
      </c>
      <c r="AE21" s="512" t="s">
        <v>175</v>
      </c>
      <c r="AF21" s="513" t="str">
        <f t="shared" si="3"/>
        <v/>
      </c>
      <c r="AG21" s="692" t="s">
        <v>176</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171</v>
      </c>
      <c r="W22" s="510"/>
      <c r="X22" s="210" t="s">
        <v>172</v>
      </c>
      <c r="Y22" s="510"/>
      <c r="Z22" s="316" t="s">
        <v>173</v>
      </c>
      <c r="AA22" s="511"/>
      <c r="AB22" s="210" t="s">
        <v>172</v>
      </c>
      <c r="AC22" s="511"/>
      <c r="AD22" s="210" t="s">
        <v>174</v>
      </c>
      <c r="AE22" s="512" t="s">
        <v>175</v>
      </c>
      <c r="AF22" s="513" t="str">
        <f t="shared" si="3"/>
        <v/>
      </c>
      <c r="AG22" s="692" t="s">
        <v>176</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171</v>
      </c>
      <c r="W23" s="510"/>
      <c r="X23" s="210" t="s">
        <v>172</v>
      </c>
      <c r="Y23" s="510"/>
      <c r="Z23" s="316" t="s">
        <v>173</v>
      </c>
      <c r="AA23" s="511"/>
      <c r="AB23" s="210" t="s">
        <v>172</v>
      </c>
      <c r="AC23" s="511"/>
      <c r="AD23" s="210" t="s">
        <v>174</v>
      </c>
      <c r="AE23" s="512" t="s">
        <v>175</v>
      </c>
      <c r="AF23" s="513" t="str">
        <f t="shared" si="3"/>
        <v/>
      </c>
      <c r="AG23" s="692" t="s">
        <v>176</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171</v>
      </c>
      <c r="W24" s="510"/>
      <c r="X24" s="210" t="s">
        <v>172</v>
      </c>
      <c r="Y24" s="510"/>
      <c r="Z24" s="316" t="s">
        <v>173</v>
      </c>
      <c r="AA24" s="511"/>
      <c r="AB24" s="210" t="s">
        <v>172</v>
      </c>
      <c r="AC24" s="511"/>
      <c r="AD24" s="210" t="s">
        <v>174</v>
      </c>
      <c r="AE24" s="512" t="s">
        <v>175</v>
      </c>
      <c r="AF24" s="513" t="str">
        <f t="shared" si="3"/>
        <v/>
      </c>
      <c r="AG24" s="692" t="s">
        <v>176</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171</v>
      </c>
      <c r="W25" s="510"/>
      <c r="X25" s="210" t="s">
        <v>172</v>
      </c>
      <c r="Y25" s="510"/>
      <c r="Z25" s="316" t="s">
        <v>173</v>
      </c>
      <c r="AA25" s="511"/>
      <c r="AB25" s="210" t="s">
        <v>172</v>
      </c>
      <c r="AC25" s="511"/>
      <c r="AD25" s="210" t="s">
        <v>174</v>
      </c>
      <c r="AE25" s="512" t="s">
        <v>175</v>
      </c>
      <c r="AF25" s="513" t="str">
        <f t="shared" si="3"/>
        <v/>
      </c>
      <c r="AG25" s="692" t="s">
        <v>176</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171</v>
      </c>
      <c r="W26" s="510"/>
      <c r="X26" s="210" t="s">
        <v>172</v>
      </c>
      <c r="Y26" s="510"/>
      <c r="Z26" s="316" t="s">
        <v>173</v>
      </c>
      <c r="AA26" s="511"/>
      <c r="AB26" s="210" t="s">
        <v>172</v>
      </c>
      <c r="AC26" s="511"/>
      <c r="AD26" s="210" t="s">
        <v>174</v>
      </c>
      <c r="AE26" s="512" t="s">
        <v>175</v>
      </c>
      <c r="AF26" s="513" t="str">
        <f t="shared" si="3"/>
        <v/>
      </c>
      <c r="AG26" s="692" t="s">
        <v>176</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171</v>
      </c>
      <c r="W27" s="510"/>
      <c r="X27" s="210" t="s">
        <v>172</v>
      </c>
      <c r="Y27" s="510"/>
      <c r="Z27" s="316" t="s">
        <v>173</v>
      </c>
      <c r="AA27" s="511"/>
      <c r="AB27" s="210" t="s">
        <v>172</v>
      </c>
      <c r="AC27" s="511"/>
      <c r="AD27" s="210" t="s">
        <v>174</v>
      </c>
      <c r="AE27" s="512" t="s">
        <v>175</v>
      </c>
      <c r="AF27" s="513" t="str">
        <f t="shared" si="3"/>
        <v/>
      </c>
      <c r="AG27" s="692" t="s">
        <v>176</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171</v>
      </c>
      <c r="W28" s="510"/>
      <c r="X28" s="210" t="s">
        <v>172</v>
      </c>
      <c r="Y28" s="510"/>
      <c r="Z28" s="316" t="s">
        <v>173</v>
      </c>
      <c r="AA28" s="511"/>
      <c r="AB28" s="210" t="s">
        <v>172</v>
      </c>
      <c r="AC28" s="511"/>
      <c r="AD28" s="210" t="s">
        <v>174</v>
      </c>
      <c r="AE28" s="512" t="s">
        <v>175</v>
      </c>
      <c r="AF28" s="513" t="str">
        <f t="shared" si="3"/>
        <v/>
      </c>
      <c r="AG28" s="692" t="s">
        <v>176</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171</v>
      </c>
      <c r="W29" s="510"/>
      <c r="X29" s="210" t="s">
        <v>172</v>
      </c>
      <c r="Y29" s="510"/>
      <c r="Z29" s="316" t="s">
        <v>173</v>
      </c>
      <c r="AA29" s="511"/>
      <c r="AB29" s="210" t="s">
        <v>172</v>
      </c>
      <c r="AC29" s="511"/>
      <c r="AD29" s="210" t="s">
        <v>174</v>
      </c>
      <c r="AE29" s="512" t="s">
        <v>175</v>
      </c>
      <c r="AF29" s="513" t="str">
        <f t="shared" si="3"/>
        <v/>
      </c>
      <c r="AG29" s="692" t="s">
        <v>176</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171</v>
      </c>
      <c r="W30" s="510"/>
      <c r="X30" s="210" t="s">
        <v>172</v>
      </c>
      <c r="Y30" s="510"/>
      <c r="Z30" s="316" t="s">
        <v>173</v>
      </c>
      <c r="AA30" s="511"/>
      <c r="AB30" s="210" t="s">
        <v>172</v>
      </c>
      <c r="AC30" s="511"/>
      <c r="AD30" s="210" t="s">
        <v>174</v>
      </c>
      <c r="AE30" s="512" t="s">
        <v>175</v>
      </c>
      <c r="AF30" s="513" t="str">
        <f t="shared" si="3"/>
        <v/>
      </c>
      <c r="AG30" s="692" t="s">
        <v>176</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171</v>
      </c>
      <c r="W31" s="510"/>
      <c r="X31" s="210" t="s">
        <v>172</v>
      </c>
      <c r="Y31" s="510"/>
      <c r="Z31" s="316" t="s">
        <v>173</v>
      </c>
      <c r="AA31" s="511"/>
      <c r="AB31" s="210" t="s">
        <v>172</v>
      </c>
      <c r="AC31" s="511"/>
      <c r="AD31" s="210" t="s">
        <v>174</v>
      </c>
      <c r="AE31" s="512" t="s">
        <v>175</v>
      </c>
      <c r="AF31" s="513" t="str">
        <f t="shared" si="3"/>
        <v/>
      </c>
      <c r="AG31" s="692" t="s">
        <v>176</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171</v>
      </c>
      <c r="W32" s="510"/>
      <c r="X32" s="210" t="s">
        <v>172</v>
      </c>
      <c r="Y32" s="510"/>
      <c r="Z32" s="316" t="s">
        <v>173</v>
      </c>
      <c r="AA32" s="511"/>
      <c r="AB32" s="210" t="s">
        <v>172</v>
      </c>
      <c r="AC32" s="511"/>
      <c r="AD32" s="210" t="s">
        <v>174</v>
      </c>
      <c r="AE32" s="512" t="s">
        <v>175</v>
      </c>
      <c r="AF32" s="513" t="str">
        <f t="shared" si="3"/>
        <v/>
      </c>
      <c r="AG32" s="692" t="s">
        <v>176</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171</v>
      </c>
      <c r="W33" s="510"/>
      <c r="X33" s="210" t="s">
        <v>172</v>
      </c>
      <c r="Y33" s="510"/>
      <c r="Z33" s="316" t="s">
        <v>173</v>
      </c>
      <c r="AA33" s="511"/>
      <c r="AB33" s="210" t="s">
        <v>172</v>
      </c>
      <c r="AC33" s="511"/>
      <c r="AD33" s="210" t="s">
        <v>174</v>
      </c>
      <c r="AE33" s="512" t="s">
        <v>175</v>
      </c>
      <c r="AF33" s="513" t="str">
        <f t="shared" si="3"/>
        <v/>
      </c>
      <c r="AG33" s="692" t="s">
        <v>176</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171</v>
      </c>
      <c r="W34" s="510"/>
      <c r="X34" s="210" t="s">
        <v>172</v>
      </c>
      <c r="Y34" s="510"/>
      <c r="Z34" s="316" t="s">
        <v>173</v>
      </c>
      <c r="AA34" s="511"/>
      <c r="AB34" s="210" t="s">
        <v>172</v>
      </c>
      <c r="AC34" s="511"/>
      <c r="AD34" s="210" t="s">
        <v>174</v>
      </c>
      <c r="AE34" s="512" t="s">
        <v>175</v>
      </c>
      <c r="AF34" s="513" t="str">
        <f t="shared" si="3"/>
        <v/>
      </c>
      <c r="AG34" s="692" t="s">
        <v>176</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171</v>
      </c>
      <c r="W35" s="510"/>
      <c r="X35" s="210" t="s">
        <v>172</v>
      </c>
      <c r="Y35" s="510"/>
      <c r="Z35" s="316" t="s">
        <v>173</v>
      </c>
      <c r="AA35" s="511"/>
      <c r="AB35" s="210" t="s">
        <v>172</v>
      </c>
      <c r="AC35" s="511"/>
      <c r="AD35" s="210" t="s">
        <v>174</v>
      </c>
      <c r="AE35" s="512" t="s">
        <v>175</v>
      </c>
      <c r="AF35" s="513" t="str">
        <f t="shared" si="3"/>
        <v/>
      </c>
      <c r="AG35" s="692" t="s">
        <v>176</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171</v>
      </c>
      <c r="W36" s="510"/>
      <c r="X36" s="210" t="s">
        <v>172</v>
      </c>
      <c r="Y36" s="510"/>
      <c r="Z36" s="316" t="s">
        <v>173</v>
      </c>
      <c r="AA36" s="511"/>
      <c r="AB36" s="210" t="s">
        <v>172</v>
      </c>
      <c r="AC36" s="511"/>
      <c r="AD36" s="210" t="s">
        <v>174</v>
      </c>
      <c r="AE36" s="512" t="s">
        <v>175</v>
      </c>
      <c r="AF36" s="513" t="str">
        <f t="shared" si="3"/>
        <v/>
      </c>
      <c r="AG36" s="692" t="s">
        <v>176</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171</v>
      </c>
      <c r="W37" s="510"/>
      <c r="X37" s="210" t="s">
        <v>172</v>
      </c>
      <c r="Y37" s="510"/>
      <c r="Z37" s="316" t="s">
        <v>173</v>
      </c>
      <c r="AA37" s="511"/>
      <c r="AB37" s="210" t="s">
        <v>172</v>
      </c>
      <c r="AC37" s="511"/>
      <c r="AD37" s="210" t="s">
        <v>174</v>
      </c>
      <c r="AE37" s="512" t="s">
        <v>175</v>
      </c>
      <c r="AF37" s="513" t="str">
        <f t="shared" si="3"/>
        <v/>
      </c>
      <c r="AG37" s="692" t="s">
        <v>176</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171</v>
      </c>
      <c r="W38" s="510"/>
      <c r="X38" s="210" t="s">
        <v>172</v>
      </c>
      <c r="Y38" s="510"/>
      <c r="Z38" s="316" t="s">
        <v>173</v>
      </c>
      <c r="AA38" s="511"/>
      <c r="AB38" s="210" t="s">
        <v>172</v>
      </c>
      <c r="AC38" s="511"/>
      <c r="AD38" s="210" t="s">
        <v>174</v>
      </c>
      <c r="AE38" s="512" t="s">
        <v>175</v>
      </c>
      <c r="AF38" s="513" t="str">
        <f t="shared" si="3"/>
        <v/>
      </c>
      <c r="AG38" s="692" t="s">
        <v>176</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171</v>
      </c>
      <c r="W39" s="510"/>
      <c r="X39" s="210" t="s">
        <v>172</v>
      </c>
      <c r="Y39" s="510"/>
      <c r="Z39" s="316" t="s">
        <v>173</v>
      </c>
      <c r="AA39" s="511"/>
      <c r="AB39" s="210" t="s">
        <v>172</v>
      </c>
      <c r="AC39" s="511"/>
      <c r="AD39" s="210" t="s">
        <v>174</v>
      </c>
      <c r="AE39" s="512" t="s">
        <v>175</v>
      </c>
      <c r="AF39" s="513" t="str">
        <f t="shared" si="3"/>
        <v/>
      </c>
      <c r="AG39" s="692" t="s">
        <v>176</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171</v>
      </c>
      <c r="W40" s="510"/>
      <c r="X40" s="210" t="s">
        <v>172</v>
      </c>
      <c r="Y40" s="510"/>
      <c r="Z40" s="316" t="s">
        <v>173</v>
      </c>
      <c r="AA40" s="511"/>
      <c r="AB40" s="210" t="s">
        <v>172</v>
      </c>
      <c r="AC40" s="511"/>
      <c r="AD40" s="210" t="s">
        <v>174</v>
      </c>
      <c r="AE40" s="512" t="s">
        <v>175</v>
      </c>
      <c r="AF40" s="513" t="str">
        <f t="shared" si="3"/>
        <v/>
      </c>
      <c r="AG40" s="692" t="s">
        <v>176</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171</v>
      </c>
      <c r="W41" s="510"/>
      <c r="X41" s="210" t="s">
        <v>172</v>
      </c>
      <c r="Y41" s="510"/>
      <c r="Z41" s="316" t="s">
        <v>173</v>
      </c>
      <c r="AA41" s="511"/>
      <c r="AB41" s="210" t="s">
        <v>172</v>
      </c>
      <c r="AC41" s="511"/>
      <c r="AD41" s="210" t="s">
        <v>174</v>
      </c>
      <c r="AE41" s="512" t="s">
        <v>175</v>
      </c>
      <c r="AF41" s="513" t="str">
        <f t="shared" si="3"/>
        <v/>
      </c>
      <c r="AG41" s="692" t="s">
        <v>176</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171</v>
      </c>
      <c r="W42" s="510"/>
      <c r="X42" s="210" t="s">
        <v>172</v>
      </c>
      <c r="Y42" s="510"/>
      <c r="Z42" s="316" t="s">
        <v>173</v>
      </c>
      <c r="AA42" s="511"/>
      <c r="AB42" s="210" t="s">
        <v>172</v>
      </c>
      <c r="AC42" s="511"/>
      <c r="AD42" s="210" t="s">
        <v>174</v>
      </c>
      <c r="AE42" s="512" t="s">
        <v>175</v>
      </c>
      <c r="AF42" s="513" t="str">
        <f t="shared" si="3"/>
        <v/>
      </c>
      <c r="AG42" s="692" t="s">
        <v>176</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171</v>
      </c>
      <c r="W43" s="510"/>
      <c r="X43" s="210" t="s">
        <v>172</v>
      </c>
      <c r="Y43" s="510"/>
      <c r="Z43" s="316" t="s">
        <v>173</v>
      </c>
      <c r="AA43" s="511"/>
      <c r="AB43" s="210" t="s">
        <v>172</v>
      </c>
      <c r="AC43" s="511"/>
      <c r="AD43" s="210" t="s">
        <v>174</v>
      </c>
      <c r="AE43" s="512" t="s">
        <v>175</v>
      </c>
      <c r="AF43" s="513" t="str">
        <f t="shared" si="3"/>
        <v/>
      </c>
      <c r="AG43" s="692" t="s">
        <v>176</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171</v>
      </c>
      <c r="W44" s="510"/>
      <c r="X44" s="210" t="s">
        <v>172</v>
      </c>
      <c r="Y44" s="510"/>
      <c r="Z44" s="316" t="s">
        <v>173</v>
      </c>
      <c r="AA44" s="511"/>
      <c r="AB44" s="210" t="s">
        <v>172</v>
      </c>
      <c r="AC44" s="511"/>
      <c r="AD44" s="210" t="s">
        <v>174</v>
      </c>
      <c r="AE44" s="512" t="s">
        <v>175</v>
      </c>
      <c r="AF44" s="513" t="str">
        <f t="shared" si="3"/>
        <v/>
      </c>
      <c r="AG44" s="692" t="s">
        <v>176</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171</v>
      </c>
      <c r="W45" s="510"/>
      <c r="X45" s="210" t="s">
        <v>172</v>
      </c>
      <c r="Y45" s="510"/>
      <c r="Z45" s="316" t="s">
        <v>173</v>
      </c>
      <c r="AA45" s="511"/>
      <c r="AB45" s="210" t="s">
        <v>172</v>
      </c>
      <c r="AC45" s="511"/>
      <c r="AD45" s="210" t="s">
        <v>174</v>
      </c>
      <c r="AE45" s="512" t="s">
        <v>175</v>
      </c>
      <c r="AF45" s="513" t="str">
        <f t="shared" si="3"/>
        <v/>
      </c>
      <c r="AG45" s="692" t="s">
        <v>176</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171</v>
      </c>
      <c r="W46" s="510"/>
      <c r="X46" s="210" t="s">
        <v>172</v>
      </c>
      <c r="Y46" s="510"/>
      <c r="Z46" s="316" t="s">
        <v>173</v>
      </c>
      <c r="AA46" s="511"/>
      <c r="AB46" s="210" t="s">
        <v>172</v>
      </c>
      <c r="AC46" s="511"/>
      <c r="AD46" s="210" t="s">
        <v>174</v>
      </c>
      <c r="AE46" s="512" t="s">
        <v>175</v>
      </c>
      <c r="AF46" s="513" t="str">
        <f t="shared" si="3"/>
        <v/>
      </c>
      <c r="AG46" s="692" t="s">
        <v>176</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171</v>
      </c>
      <c r="W47" s="510"/>
      <c r="X47" s="210" t="s">
        <v>172</v>
      </c>
      <c r="Y47" s="510"/>
      <c r="Z47" s="316" t="s">
        <v>173</v>
      </c>
      <c r="AA47" s="511"/>
      <c r="AB47" s="210" t="s">
        <v>172</v>
      </c>
      <c r="AC47" s="511"/>
      <c r="AD47" s="210" t="s">
        <v>174</v>
      </c>
      <c r="AE47" s="512" t="s">
        <v>175</v>
      </c>
      <c r="AF47" s="513" t="str">
        <f t="shared" si="3"/>
        <v/>
      </c>
      <c r="AG47" s="692" t="s">
        <v>176</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171</v>
      </c>
      <c r="W48" s="510"/>
      <c r="X48" s="210" t="s">
        <v>172</v>
      </c>
      <c r="Y48" s="510"/>
      <c r="Z48" s="316" t="s">
        <v>173</v>
      </c>
      <c r="AA48" s="511"/>
      <c r="AB48" s="210" t="s">
        <v>172</v>
      </c>
      <c r="AC48" s="511"/>
      <c r="AD48" s="210" t="s">
        <v>174</v>
      </c>
      <c r="AE48" s="512" t="s">
        <v>175</v>
      </c>
      <c r="AF48" s="513" t="str">
        <f t="shared" si="3"/>
        <v/>
      </c>
      <c r="AG48" s="692" t="s">
        <v>176</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171</v>
      </c>
      <c r="W49" s="510"/>
      <c r="X49" s="210" t="s">
        <v>172</v>
      </c>
      <c r="Y49" s="510"/>
      <c r="Z49" s="316" t="s">
        <v>173</v>
      </c>
      <c r="AA49" s="511"/>
      <c r="AB49" s="210" t="s">
        <v>172</v>
      </c>
      <c r="AC49" s="511"/>
      <c r="AD49" s="210" t="s">
        <v>174</v>
      </c>
      <c r="AE49" s="512" t="s">
        <v>175</v>
      </c>
      <c r="AF49" s="513" t="str">
        <f t="shared" si="3"/>
        <v/>
      </c>
      <c r="AG49" s="692" t="s">
        <v>176</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171</v>
      </c>
      <c r="W50" s="510"/>
      <c r="X50" s="210" t="s">
        <v>172</v>
      </c>
      <c r="Y50" s="510"/>
      <c r="Z50" s="316" t="s">
        <v>173</v>
      </c>
      <c r="AA50" s="511"/>
      <c r="AB50" s="210" t="s">
        <v>172</v>
      </c>
      <c r="AC50" s="511"/>
      <c r="AD50" s="210" t="s">
        <v>174</v>
      </c>
      <c r="AE50" s="512" t="s">
        <v>175</v>
      </c>
      <c r="AF50" s="513" t="str">
        <f t="shared" si="3"/>
        <v/>
      </c>
      <c r="AG50" s="692" t="s">
        <v>176</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171</v>
      </c>
      <c r="W51" s="510"/>
      <c r="X51" s="210" t="s">
        <v>172</v>
      </c>
      <c r="Y51" s="510"/>
      <c r="Z51" s="316" t="s">
        <v>173</v>
      </c>
      <c r="AA51" s="511"/>
      <c r="AB51" s="210" t="s">
        <v>172</v>
      </c>
      <c r="AC51" s="511"/>
      <c r="AD51" s="210" t="s">
        <v>174</v>
      </c>
      <c r="AE51" s="512" t="s">
        <v>175</v>
      </c>
      <c r="AF51" s="513" t="str">
        <f t="shared" si="3"/>
        <v/>
      </c>
      <c r="AG51" s="726" t="s">
        <v>176</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171</v>
      </c>
      <c r="W52" s="510"/>
      <c r="X52" s="210" t="s">
        <v>172</v>
      </c>
      <c r="Y52" s="510"/>
      <c r="Z52" s="316" t="s">
        <v>173</v>
      </c>
      <c r="AA52" s="511"/>
      <c r="AB52" s="210" t="s">
        <v>172</v>
      </c>
      <c r="AC52" s="511"/>
      <c r="AD52" s="210" t="s">
        <v>174</v>
      </c>
      <c r="AE52" s="512" t="s">
        <v>175</v>
      </c>
      <c r="AF52" s="513" t="str">
        <f t="shared" si="3"/>
        <v/>
      </c>
      <c r="AG52" s="726" t="s">
        <v>176</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171</v>
      </c>
      <c r="W53" s="510"/>
      <c r="X53" s="210" t="s">
        <v>172</v>
      </c>
      <c r="Y53" s="510"/>
      <c r="Z53" s="316" t="s">
        <v>173</v>
      </c>
      <c r="AA53" s="511"/>
      <c r="AB53" s="210" t="s">
        <v>172</v>
      </c>
      <c r="AC53" s="511"/>
      <c r="AD53" s="210" t="s">
        <v>174</v>
      </c>
      <c r="AE53" s="512" t="s">
        <v>175</v>
      </c>
      <c r="AF53" s="513" t="str">
        <f t="shared" si="3"/>
        <v/>
      </c>
      <c r="AG53" s="726" t="s">
        <v>176</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171</v>
      </c>
      <c r="W54" s="510"/>
      <c r="X54" s="210" t="s">
        <v>172</v>
      </c>
      <c r="Y54" s="510"/>
      <c r="Z54" s="316" t="s">
        <v>173</v>
      </c>
      <c r="AA54" s="511"/>
      <c r="AB54" s="210" t="s">
        <v>172</v>
      </c>
      <c r="AC54" s="511"/>
      <c r="AD54" s="210" t="s">
        <v>174</v>
      </c>
      <c r="AE54" s="512" t="s">
        <v>175</v>
      </c>
      <c r="AF54" s="513" t="str">
        <f t="shared" si="3"/>
        <v/>
      </c>
      <c r="AG54" s="726" t="s">
        <v>176</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171</v>
      </c>
      <c r="W55" s="510"/>
      <c r="X55" s="210" t="s">
        <v>172</v>
      </c>
      <c r="Y55" s="510"/>
      <c r="Z55" s="316" t="s">
        <v>173</v>
      </c>
      <c r="AA55" s="511"/>
      <c r="AB55" s="210" t="s">
        <v>172</v>
      </c>
      <c r="AC55" s="511"/>
      <c r="AD55" s="210" t="s">
        <v>174</v>
      </c>
      <c r="AE55" s="512" t="s">
        <v>175</v>
      </c>
      <c r="AF55" s="513" t="str">
        <f t="shared" si="3"/>
        <v/>
      </c>
      <c r="AG55" s="726" t="s">
        <v>176</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171</v>
      </c>
      <c r="W56" s="510"/>
      <c r="X56" s="210" t="s">
        <v>172</v>
      </c>
      <c r="Y56" s="510"/>
      <c r="Z56" s="316" t="s">
        <v>173</v>
      </c>
      <c r="AA56" s="511"/>
      <c r="AB56" s="210" t="s">
        <v>172</v>
      </c>
      <c r="AC56" s="511"/>
      <c r="AD56" s="210" t="s">
        <v>174</v>
      </c>
      <c r="AE56" s="512" t="s">
        <v>175</v>
      </c>
      <c r="AF56" s="513" t="str">
        <f t="shared" si="3"/>
        <v/>
      </c>
      <c r="AG56" s="726" t="s">
        <v>176</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171</v>
      </c>
      <c r="W57" s="510"/>
      <c r="X57" s="210" t="s">
        <v>172</v>
      </c>
      <c r="Y57" s="510"/>
      <c r="Z57" s="316" t="s">
        <v>173</v>
      </c>
      <c r="AA57" s="511"/>
      <c r="AB57" s="210" t="s">
        <v>172</v>
      </c>
      <c r="AC57" s="511"/>
      <c r="AD57" s="210" t="s">
        <v>174</v>
      </c>
      <c r="AE57" s="512" t="s">
        <v>175</v>
      </c>
      <c r="AF57" s="513" t="str">
        <f t="shared" si="3"/>
        <v/>
      </c>
      <c r="AG57" s="726" t="s">
        <v>176</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171</v>
      </c>
      <c r="W58" s="510"/>
      <c r="X58" s="210" t="s">
        <v>172</v>
      </c>
      <c r="Y58" s="510"/>
      <c r="Z58" s="316" t="s">
        <v>173</v>
      </c>
      <c r="AA58" s="511"/>
      <c r="AB58" s="210" t="s">
        <v>172</v>
      </c>
      <c r="AC58" s="511"/>
      <c r="AD58" s="210" t="s">
        <v>174</v>
      </c>
      <c r="AE58" s="512" t="s">
        <v>175</v>
      </c>
      <c r="AF58" s="513" t="str">
        <f t="shared" si="3"/>
        <v/>
      </c>
      <c r="AG58" s="726" t="s">
        <v>176</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171</v>
      </c>
      <c r="W59" s="510"/>
      <c r="X59" s="210" t="s">
        <v>172</v>
      </c>
      <c r="Y59" s="510"/>
      <c r="Z59" s="316" t="s">
        <v>173</v>
      </c>
      <c r="AA59" s="511"/>
      <c r="AB59" s="210" t="s">
        <v>172</v>
      </c>
      <c r="AC59" s="511"/>
      <c r="AD59" s="210" t="s">
        <v>174</v>
      </c>
      <c r="AE59" s="512" t="s">
        <v>175</v>
      </c>
      <c r="AF59" s="513" t="str">
        <f t="shared" si="3"/>
        <v/>
      </c>
      <c r="AG59" s="726" t="s">
        <v>176</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171</v>
      </c>
      <c r="W60" s="510"/>
      <c r="X60" s="210" t="s">
        <v>172</v>
      </c>
      <c r="Y60" s="510"/>
      <c r="Z60" s="316" t="s">
        <v>173</v>
      </c>
      <c r="AA60" s="511"/>
      <c r="AB60" s="210" t="s">
        <v>172</v>
      </c>
      <c r="AC60" s="511"/>
      <c r="AD60" s="210" t="s">
        <v>174</v>
      </c>
      <c r="AE60" s="512" t="s">
        <v>175</v>
      </c>
      <c r="AF60" s="513" t="str">
        <f t="shared" si="3"/>
        <v/>
      </c>
      <c r="AG60" s="726" t="s">
        <v>176</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171</v>
      </c>
      <c r="W61" s="510"/>
      <c r="X61" s="210" t="s">
        <v>172</v>
      </c>
      <c r="Y61" s="510"/>
      <c r="Z61" s="316" t="s">
        <v>173</v>
      </c>
      <c r="AA61" s="511"/>
      <c r="AB61" s="210" t="s">
        <v>172</v>
      </c>
      <c r="AC61" s="511"/>
      <c r="AD61" s="210" t="s">
        <v>174</v>
      </c>
      <c r="AE61" s="512" t="s">
        <v>175</v>
      </c>
      <c r="AF61" s="513" t="str">
        <f t="shared" si="3"/>
        <v/>
      </c>
      <c r="AG61" s="726" t="s">
        <v>176</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171</v>
      </c>
      <c r="W62" s="510"/>
      <c r="X62" s="210" t="s">
        <v>172</v>
      </c>
      <c r="Y62" s="510"/>
      <c r="Z62" s="316" t="s">
        <v>173</v>
      </c>
      <c r="AA62" s="511"/>
      <c r="AB62" s="210" t="s">
        <v>172</v>
      </c>
      <c r="AC62" s="511"/>
      <c r="AD62" s="210" t="s">
        <v>174</v>
      </c>
      <c r="AE62" s="512" t="s">
        <v>175</v>
      </c>
      <c r="AF62" s="513" t="str">
        <f t="shared" si="3"/>
        <v/>
      </c>
      <c r="AG62" s="726" t="s">
        <v>176</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171</v>
      </c>
      <c r="W63" s="510"/>
      <c r="X63" s="210" t="s">
        <v>172</v>
      </c>
      <c r="Y63" s="510"/>
      <c r="Z63" s="316" t="s">
        <v>173</v>
      </c>
      <c r="AA63" s="511"/>
      <c r="AB63" s="210" t="s">
        <v>172</v>
      </c>
      <c r="AC63" s="511"/>
      <c r="AD63" s="210" t="s">
        <v>174</v>
      </c>
      <c r="AE63" s="512" t="s">
        <v>175</v>
      </c>
      <c r="AF63" s="513" t="str">
        <f t="shared" si="3"/>
        <v/>
      </c>
      <c r="AG63" s="726" t="s">
        <v>176</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171</v>
      </c>
      <c r="W64" s="510"/>
      <c r="X64" s="210" t="s">
        <v>172</v>
      </c>
      <c r="Y64" s="510"/>
      <c r="Z64" s="316" t="s">
        <v>173</v>
      </c>
      <c r="AA64" s="511"/>
      <c r="AB64" s="210" t="s">
        <v>172</v>
      </c>
      <c r="AC64" s="511"/>
      <c r="AD64" s="210" t="s">
        <v>174</v>
      </c>
      <c r="AE64" s="512" t="s">
        <v>175</v>
      </c>
      <c r="AF64" s="513" t="str">
        <f t="shared" si="3"/>
        <v/>
      </c>
      <c r="AG64" s="726" t="s">
        <v>176</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171</v>
      </c>
      <c r="W65" s="510"/>
      <c r="X65" s="210" t="s">
        <v>172</v>
      </c>
      <c r="Y65" s="510"/>
      <c r="Z65" s="316" t="s">
        <v>173</v>
      </c>
      <c r="AA65" s="511"/>
      <c r="AB65" s="210" t="s">
        <v>172</v>
      </c>
      <c r="AC65" s="511"/>
      <c r="AD65" s="210" t="s">
        <v>174</v>
      </c>
      <c r="AE65" s="512" t="s">
        <v>175</v>
      </c>
      <c r="AF65" s="513" t="str">
        <f t="shared" si="3"/>
        <v/>
      </c>
      <c r="AG65" s="726" t="s">
        <v>176</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171</v>
      </c>
      <c r="W66" s="510"/>
      <c r="X66" s="210" t="s">
        <v>172</v>
      </c>
      <c r="Y66" s="510"/>
      <c r="Z66" s="316" t="s">
        <v>173</v>
      </c>
      <c r="AA66" s="511"/>
      <c r="AB66" s="210" t="s">
        <v>172</v>
      </c>
      <c r="AC66" s="511"/>
      <c r="AD66" s="210" t="s">
        <v>174</v>
      </c>
      <c r="AE66" s="512" t="s">
        <v>175</v>
      </c>
      <c r="AF66" s="513" t="str">
        <f t="shared" si="3"/>
        <v/>
      </c>
      <c r="AG66" s="726" t="s">
        <v>176</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171</v>
      </c>
      <c r="W67" s="510"/>
      <c r="X67" s="210" t="s">
        <v>172</v>
      </c>
      <c r="Y67" s="510"/>
      <c r="Z67" s="316" t="s">
        <v>173</v>
      </c>
      <c r="AA67" s="511"/>
      <c r="AB67" s="210" t="s">
        <v>172</v>
      </c>
      <c r="AC67" s="511"/>
      <c r="AD67" s="210" t="s">
        <v>174</v>
      </c>
      <c r="AE67" s="512" t="s">
        <v>175</v>
      </c>
      <c r="AF67" s="513" t="str">
        <f t="shared" si="3"/>
        <v/>
      </c>
      <c r="AG67" s="726" t="s">
        <v>176</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171</v>
      </c>
      <c r="W68" s="510"/>
      <c r="X68" s="210" t="s">
        <v>172</v>
      </c>
      <c r="Y68" s="510"/>
      <c r="Z68" s="316" t="s">
        <v>173</v>
      </c>
      <c r="AA68" s="511"/>
      <c r="AB68" s="210" t="s">
        <v>172</v>
      </c>
      <c r="AC68" s="511"/>
      <c r="AD68" s="210" t="s">
        <v>174</v>
      </c>
      <c r="AE68" s="512" t="s">
        <v>175</v>
      </c>
      <c r="AF68" s="513" t="str">
        <f t="shared" si="3"/>
        <v/>
      </c>
      <c r="AG68" s="726" t="s">
        <v>176</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171</v>
      </c>
      <c r="W69" s="510"/>
      <c r="X69" s="210" t="s">
        <v>172</v>
      </c>
      <c r="Y69" s="510"/>
      <c r="Z69" s="316" t="s">
        <v>173</v>
      </c>
      <c r="AA69" s="511"/>
      <c r="AB69" s="210" t="s">
        <v>172</v>
      </c>
      <c r="AC69" s="511"/>
      <c r="AD69" s="210" t="s">
        <v>174</v>
      </c>
      <c r="AE69" s="512" t="s">
        <v>175</v>
      </c>
      <c r="AF69" s="513" t="str">
        <f t="shared" si="3"/>
        <v/>
      </c>
      <c r="AG69" s="726" t="s">
        <v>176</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171</v>
      </c>
      <c r="W70" s="510"/>
      <c r="X70" s="210" t="s">
        <v>172</v>
      </c>
      <c r="Y70" s="510"/>
      <c r="Z70" s="316" t="s">
        <v>173</v>
      </c>
      <c r="AA70" s="511"/>
      <c r="AB70" s="210" t="s">
        <v>172</v>
      </c>
      <c r="AC70" s="511"/>
      <c r="AD70" s="210" t="s">
        <v>174</v>
      </c>
      <c r="AE70" s="512" t="s">
        <v>175</v>
      </c>
      <c r="AF70" s="513" t="str">
        <f t="shared" si="3"/>
        <v/>
      </c>
      <c r="AG70" s="726" t="s">
        <v>176</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171</v>
      </c>
      <c r="W71" s="510"/>
      <c r="X71" s="210" t="s">
        <v>172</v>
      </c>
      <c r="Y71" s="510"/>
      <c r="Z71" s="316" t="s">
        <v>173</v>
      </c>
      <c r="AA71" s="511"/>
      <c r="AB71" s="210" t="s">
        <v>172</v>
      </c>
      <c r="AC71" s="511"/>
      <c r="AD71" s="210" t="s">
        <v>174</v>
      </c>
      <c r="AE71" s="512" t="s">
        <v>175</v>
      </c>
      <c r="AF71" s="513" t="str">
        <f t="shared" si="3"/>
        <v/>
      </c>
      <c r="AG71" s="726" t="s">
        <v>176</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171</v>
      </c>
      <c r="W72" s="510"/>
      <c r="X72" s="210" t="s">
        <v>172</v>
      </c>
      <c r="Y72" s="510"/>
      <c r="Z72" s="316" t="s">
        <v>173</v>
      </c>
      <c r="AA72" s="511"/>
      <c r="AB72" s="210" t="s">
        <v>172</v>
      </c>
      <c r="AC72" s="511"/>
      <c r="AD72" s="210" t="s">
        <v>174</v>
      </c>
      <c r="AE72" s="512" t="s">
        <v>175</v>
      </c>
      <c r="AF72" s="513" t="str">
        <f t="shared" si="3"/>
        <v/>
      </c>
      <c r="AG72" s="726" t="s">
        <v>176</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171</v>
      </c>
      <c r="W73" s="510"/>
      <c r="X73" s="210" t="s">
        <v>172</v>
      </c>
      <c r="Y73" s="510"/>
      <c r="Z73" s="316" t="s">
        <v>173</v>
      </c>
      <c r="AA73" s="511"/>
      <c r="AB73" s="210" t="s">
        <v>172</v>
      </c>
      <c r="AC73" s="511"/>
      <c r="AD73" s="210" t="s">
        <v>174</v>
      </c>
      <c r="AE73" s="512" t="s">
        <v>175</v>
      </c>
      <c r="AF73" s="513" t="str">
        <f t="shared" si="3"/>
        <v/>
      </c>
      <c r="AG73" s="726" t="s">
        <v>176</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171</v>
      </c>
      <c r="W74" s="510"/>
      <c r="X74" s="210" t="s">
        <v>172</v>
      </c>
      <c r="Y74" s="510"/>
      <c r="Z74" s="316" t="s">
        <v>173</v>
      </c>
      <c r="AA74" s="511"/>
      <c r="AB74" s="210" t="s">
        <v>172</v>
      </c>
      <c r="AC74" s="511"/>
      <c r="AD74" s="210" t="s">
        <v>174</v>
      </c>
      <c r="AE74" s="512" t="s">
        <v>175</v>
      </c>
      <c r="AF74" s="513" t="str">
        <f t="shared" si="3"/>
        <v/>
      </c>
      <c r="AG74" s="726" t="s">
        <v>176</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171</v>
      </c>
      <c r="W75" s="510"/>
      <c r="X75" s="210" t="s">
        <v>172</v>
      </c>
      <c r="Y75" s="510"/>
      <c r="Z75" s="316" t="s">
        <v>173</v>
      </c>
      <c r="AA75" s="511"/>
      <c r="AB75" s="210" t="s">
        <v>172</v>
      </c>
      <c r="AC75" s="511"/>
      <c r="AD75" s="210" t="s">
        <v>174</v>
      </c>
      <c r="AE75" s="512" t="s">
        <v>175</v>
      </c>
      <c r="AF75" s="513" t="str">
        <f t="shared" si="3"/>
        <v/>
      </c>
      <c r="AG75" s="726" t="s">
        <v>176</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171</v>
      </c>
      <c r="W76" s="510"/>
      <c r="X76" s="210" t="s">
        <v>172</v>
      </c>
      <c r="Y76" s="510"/>
      <c r="Z76" s="316" t="s">
        <v>173</v>
      </c>
      <c r="AA76" s="511"/>
      <c r="AB76" s="210" t="s">
        <v>172</v>
      </c>
      <c r="AC76" s="511"/>
      <c r="AD76" s="210" t="s">
        <v>174</v>
      </c>
      <c r="AE76" s="512" t="s">
        <v>175</v>
      </c>
      <c r="AF76" s="513" t="str">
        <f t="shared" si="3"/>
        <v/>
      </c>
      <c r="AG76" s="726" t="s">
        <v>176</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171</v>
      </c>
      <c r="W77" s="510"/>
      <c r="X77" s="210" t="s">
        <v>172</v>
      </c>
      <c r="Y77" s="510"/>
      <c r="Z77" s="316" t="s">
        <v>173</v>
      </c>
      <c r="AA77" s="511"/>
      <c r="AB77" s="210" t="s">
        <v>172</v>
      </c>
      <c r="AC77" s="511"/>
      <c r="AD77" s="210" t="s">
        <v>174</v>
      </c>
      <c r="AE77" s="512" t="s">
        <v>175</v>
      </c>
      <c r="AF77" s="513" t="str">
        <f t="shared" si="3"/>
        <v/>
      </c>
      <c r="AG77" s="726" t="s">
        <v>176</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171</v>
      </c>
      <c r="W78" s="510"/>
      <c r="X78" s="210" t="s">
        <v>172</v>
      </c>
      <c r="Y78" s="510"/>
      <c r="Z78" s="316" t="s">
        <v>173</v>
      </c>
      <c r="AA78" s="511"/>
      <c r="AB78" s="210" t="s">
        <v>172</v>
      </c>
      <c r="AC78" s="511"/>
      <c r="AD78" s="210" t="s">
        <v>174</v>
      </c>
      <c r="AE78" s="512" t="s">
        <v>175</v>
      </c>
      <c r="AF78" s="513" t="str">
        <f t="shared" si="3"/>
        <v/>
      </c>
      <c r="AG78" s="726" t="s">
        <v>176</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171</v>
      </c>
      <c r="W79" s="510"/>
      <c r="X79" s="210" t="s">
        <v>172</v>
      </c>
      <c r="Y79" s="510"/>
      <c r="Z79" s="316" t="s">
        <v>173</v>
      </c>
      <c r="AA79" s="511"/>
      <c r="AB79" s="210" t="s">
        <v>172</v>
      </c>
      <c r="AC79" s="511"/>
      <c r="AD79" s="210" t="s">
        <v>174</v>
      </c>
      <c r="AE79" s="512" t="s">
        <v>175</v>
      </c>
      <c r="AF79" s="513" t="str">
        <f t="shared" si="3"/>
        <v/>
      </c>
      <c r="AG79" s="726" t="s">
        <v>176</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171</v>
      </c>
      <c r="W80" s="510"/>
      <c r="X80" s="210" t="s">
        <v>172</v>
      </c>
      <c r="Y80" s="510"/>
      <c r="Z80" s="316" t="s">
        <v>173</v>
      </c>
      <c r="AA80" s="511"/>
      <c r="AB80" s="210" t="s">
        <v>172</v>
      </c>
      <c r="AC80" s="511"/>
      <c r="AD80" s="210" t="s">
        <v>174</v>
      </c>
      <c r="AE80" s="512" t="s">
        <v>175</v>
      </c>
      <c r="AF80" s="513" t="str">
        <f t="shared" si="3"/>
        <v/>
      </c>
      <c r="AG80" s="726" t="s">
        <v>176</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171</v>
      </c>
      <c r="W81" s="510"/>
      <c r="X81" s="210" t="s">
        <v>172</v>
      </c>
      <c r="Y81" s="510"/>
      <c r="Z81" s="316" t="s">
        <v>173</v>
      </c>
      <c r="AA81" s="511"/>
      <c r="AB81" s="210" t="s">
        <v>172</v>
      </c>
      <c r="AC81" s="511"/>
      <c r="AD81" s="210" t="s">
        <v>174</v>
      </c>
      <c r="AE81" s="512" t="s">
        <v>175</v>
      </c>
      <c r="AF81" s="513" t="str">
        <f t="shared" ref="AF81:AF111" si="6">IF(W81&gt;=1,(AA81*12+AC81)-(W81*12+Y81)+1,"")</f>
        <v/>
      </c>
      <c r="AG81" s="726" t="s">
        <v>176</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171</v>
      </c>
      <c r="W82" s="510"/>
      <c r="X82" s="210" t="s">
        <v>172</v>
      </c>
      <c r="Y82" s="510"/>
      <c r="Z82" s="316" t="s">
        <v>173</v>
      </c>
      <c r="AA82" s="511"/>
      <c r="AB82" s="210" t="s">
        <v>172</v>
      </c>
      <c r="AC82" s="511"/>
      <c r="AD82" s="210" t="s">
        <v>174</v>
      </c>
      <c r="AE82" s="512" t="s">
        <v>175</v>
      </c>
      <c r="AF82" s="513" t="str">
        <f t="shared" si="6"/>
        <v/>
      </c>
      <c r="AG82" s="726" t="s">
        <v>176</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171</v>
      </c>
      <c r="W83" s="510"/>
      <c r="X83" s="210" t="s">
        <v>172</v>
      </c>
      <c r="Y83" s="510"/>
      <c r="Z83" s="316" t="s">
        <v>173</v>
      </c>
      <c r="AA83" s="511"/>
      <c r="AB83" s="210" t="s">
        <v>172</v>
      </c>
      <c r="AC83" s="511"/>
      <c r="AD83" s="210" t="s">
        <v>174</v>
      </c>
      <c r="AE83" s="512" t="s">
        <v>175</v>
      </c>
      <c r="AF83" s="513" t="str">
        <f t="shared" si="6"/>
        <v/>
      </c>
      <c r="AG83" s="726" t="s">
        <v>176</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171</v>
      </c>
      <c r="W84" s="510"/>
      <c r="X84" s="210" t="s">
        <v>172</v>
      </c>
      <c r="Y84" s="510"/>
      <c r="Z84" s="316" t="s">
        <v>173</v>
      </c>
      <c r="AA84" s="511"/>
      <c r="AB84" s="210" t="s">
        <v>172</v>
      </c>
      <c r="AC84" s="511"/>
      <c r="AD84" s="210" t="s">
        <v>174</v>
      </c>
      <c r="AE84" s="512" t="s">
        <v>175</v>
      </c>
      <c r="AF84" s="513" t="str">
        <f t="shared" si="6"/>
        <v/>
      </c>
      <c r="AG84" s="726" t="s">
        <v>176</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171</v>
      </c>
      <c r="W85" s="510"/>
      <c r="X85" s="210" t="s">
        <v>172</v>
      </c>
      <c r="Y85" s="510"/>
      <c r="Z85" s="316" t="s">
        <v>173</v>
      </c>
      <c r="AA85" s="511"/>
      <c r="AB85" s="210" t="s">
        <v>172</v>
      </c>
      <c r="AC85" s="511"/>
      <c r="AD85" s="210" t="s">
        <v>174</v>
      </c>
      <c r="AE85" s="512" t="s">
        <v>175</v>
      </c>
      <c r="AF85" s="513" t="str">
        <f t="shared" si="6"/>
        <v/>
      </c>
      <c r="AG85" s="726" t="s">
        <v>176</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171</v>
      </c>
      <c r="W86" s="510"/>
      <c r="X86" s="210" t="s">
        <v>172</v>
      </c>
      <c r="Y86" s="510"/>
      <c r="Z86" s="316" t="s">
        <v>173</v>
      </c>
      <c r="AA86" s="511"/>
      <c r="AB86" s="210" t="s">
        <v>172</v>
      </c>
      <c r="AC86" s="511"/>
      <c r="AD86" s="210" t="s">
        <v>174</v>
      </c>
      <c r="AE86" s="512" t="s">
        <v>175</v>
      </c>
      <c r="AF86" s="513" t="str">
        <f t="shared" si="6"/>
        <v/>
      </c>
      <c r="AG86" s="726" t="s">
        <v>176</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171</v>
      </c>
      <c r="W87" s="510"/>
      <c r="X87" s="210" t="s">
        <v>172</v>
      </c>
      <c r="Y87" s="510"/>
      <c r="Z87" s="316" t="s">
        <v>173</v>
      </c>
      <c r="AA87" s="511"/>
      <c r="AB87" s="210" t="s">
        <v>172</v>
      </c>
      <c r="AC87" s="511"/>
      <c r="AD87" s="210" t="s">
        <v>174</v>
      </c>
      <c r="AE87" s="512" t="s">
        <v>175</v>
      </c>
      <c r="AF87" s="513" t="str">
        <f t="shared" si="6"/>
        <v/>
      </c>
      <c r="AG87" s="726" t="s">
        <v>176</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171</v>
      </c>
      <c r="W88" s="510"/>
      <c r="X88" s="210" t="s">
        <v>172</v>
      </c>
      <c r="Y88" s="510"/>
      <c r="Z88" s="316" t="s">
        <v>173</v>
      </c>
      <c r="AA88" s="511"/>
      <c r="AB88" s="210" t="s">
        <v>172</v>
      </c>
      <c r="AC88" s="511"/>
      <c r="AD88" s="210" t="s">
        <v>174</v>
      </c>
      <c r="AE88" s="512" t="s">
        <v>175</v>
      </c>
      <c r="AF88" s="513" t="str">
        <f t="shared" si="6"/>
        <v/>
      </c>
      <c r="AG88" s="726" t="s">
        <v>176</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171</v>
      </c>
      <c r="W89" s="510"/>
      <c r="X89" s="210" t="s">
        <v>172</v>
      </c>
      <c r="Y89" s="510"/>
      <c r="Z89" s="316" t="s">
        <v>173</v>
      </c>
      <c r="AA89" s="511"/>
      <c r="AB89" s="210" t="s">
        <v>172</v>
      </c>
      <c r="AC89" s="511"/>
      <c r="AD89" s="210" t="s">
        <v>174</v>
      </c>
      <c r="AE89" s="512" t="s">
        <v>175</v>
      </c>
      <c r="AF89" s="513" t="str">
        <f t="shared" si="6"/>
        <v/>
      </c>
      <c r="AG89" s="726" t="s">
        <v>176</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171</v>
      </c>
      <c r="W90" s="510"/>
      <c r="X90" s="210" t="s">
        <v>172</v>
      </c>
      <c r="Y90" s="510"/>
      <c r="Z90" s="316" t="s">
        <v>173</v>
      </c>
      <c r="AA90" s="511"/>
      <c r="AB90" s="210" t="s">
        <v>172</v>
      </c>
      <c r="AC90" s="511"/>
      <c r="AD90" s="210" t="s">
        <v>174</v>
      </c>
      <c r="AE90" s="512" t="s">
        <v>175</v>
      </c>
      <c r="AF90" s="513" t="str">
        <f t="shared" si="6"/>
        <v/>
      </c>
      <c r="AG90" s="726" t="s">
        <v>176</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171</v>
      </c>
      <c r="W91" s="510"/>
      <c r="X91" s="210" t="s">
        <v>172</v>
      </c>
      <c r="Y91" s="510"/>
      <c r="Z91" s="316" t="s">
        <v>173</v>
      </c>
      <c r="AA91" s="511"/>
      <c r="AB91" s="210" t="s">
        <v>172</v>
      </c>
      <c r="AC91" s="511"/>
      <c r="AD91" s="210" t="s">
        <v>174</v>
      </c>
      <c r="AE91" s="512" t="s">
        <v>175</v>
      </c>
      <c r="AF91" s="513" t="str">
        <f t="shared" si="6"/>
        <v/>
      </c>
      <c r="AG91" s="726" t="s">
        <v>176</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171</v>
      </c>
      <c r="W92" s="510"/>
      <c r="X92" s="210" t="s">
        <v>172</v>
      </c>
      <c r="Y92" s="510"/>
      <c r="Z92" s="316" t="s">
        <v>173</v>
      </c>
      <c r="AA92" s="511"/>
      <c r="AB92" s="210" t="s">
        <v>172</v>
      </c>
      <c r="AC92" s="511"/>
      <c r="AD92" s="210" t="s">
        <v>174</v>
      </c>
      <c r="AE92" s="512" t="s">
        <v>175</v>
      </c>
      <c r="AF92" s="513" t="str">
        <f t="shared" si="6"/>
        <v/>
      </c>
      <c r="AG92" s="726" t="s">
        <v>176</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171</v>
      </c>
      <c r="W93" s="510"/>
      <c r="X93" s="210" t="s">
        <v>172</v>
      </c>
      <c r="Y93" s="510"/>
      <c r="Z93" s="316" t="s">
        <v>173</v>
      </c>
      <c r="AA93" s="511"/>
      <c r="AB93" s="210" t="s">
        <v>172</v>
      </c>
      <c r="AC93" s="511"/>
      <c r="AD93" s="210" t="s">
        <v>174</v>
      </c>
      <c r="AE93" s="512" t="s">
        <v>175</v>
      </c>
      <c r="AF93" s="513" t="str">
        <f t="shared" si="6"/>
        <v/>
      </c>
      <c r="AG93" s="726" t="s">
        <v>176</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171</v>
      </c>
      <c r="W94" s="510"/>
      <c r="X94" s="210" t="s">
        <v>172</v>
      </c>
      <c r="Y94" s="510"/>
      <c r="Z94" s="316" t="s">
        <v>173</v>
      </c>
      <c r="AA94" s="511"/>
      <c r="AB94" s="210" t="s">
        <v>172</v>
      </c>
      <c r="AC94" s="511"/>
      <c r="AD94" s="210" t="s">
        <v>174</v>
      </c>
      <c r="AE94" s="512" t="s">
        <v>175</v>
      </c>
      <c r="AF94" s="513" t="str">
        <f t="shared" si="6"/>
        <v/>
      </c>
      <c r="AG94" s="726" t="s">
        <v>176</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171</v>
      </c>
      <c r="W95" s="510"/>
      <c r="X95" s="210" t="s">
        <v>172</v>
      </c>
      <c r="Y95" s="510"/>
      <c r="Z95" s="316" t="s">
        <v>173</v>
      </c>
      <c r="AA95" s="511"/>
      <c r="AB95" s="210" t="s">
        <v>172</v>
      </c>
      <c r="AC95" s="511"/>
      <c r="AD95" s="210" t="s">
        <v>174</v>
      </c>
      <c r="AE95" s="512" t="s">
        <v>175</v>
      </c>
      <c r="AF95" s="513" t="str">
        <f t="shared" si="6"/>
        <v/>
      </c>
      <c r="AG95" s="726" t="s">
        <v>176</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171</v>
      </c>
      <c r="W96" s="510"/>
      <c r="X96" s="210" t="s">
        <v>172</v>
      </c>
      <c r="Y96" s="510"/>
      <c r="Z96" s="316" t="s">
        <v>173</v>
      </c>
      <c r="AA96" s="511"/>
      <c r="AB96" s="210" t="s">
        <v>172</v>
      </c>
      <c r="AC96" s="511"/>
      <c r="AD96" s="210" t="s">
        <v>174</v>
      </c>
      <c r="AE96" s="512" t="s">
        <v>175</v>
      </c>
      <c r="AF96" s="513" t="str">
        <f t="shared" si="6"/>
        <v/>
      </c>
      <c r="AG96" s="726" t="s">
        <v>176</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171</v>
      </c>
      <c r="W97" s="510"/>
      <c r="X97" s="210" t="s">
        <v>172</v>
      </c>
      <c r="Y97" s="510"/>
      <c r="Z97" s="316" t="s">
        <v>173</v>
      </c>
      <c r="AA97" s="511"/>
      <c r="AB97" s="210" t="s">
        <v>172</v>
      </c>
      <c r="AC97" s="511"/>
      <c r="AD97" s="210" t="s">
        <v>174</v>
      </c>
      <c r="AE97" s="512" t="s">
        <v>175</v>
      </c>
      <c r="AF97" s="513" t="str">
        <f t="shared" si="6"/>
        <v/>
      </c>
      <c r="AG97" s="726" t="s">
        <v>176</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171</v>
      </c>
      <c r="W98" s="510"/>
      <c r="X98" s="210" t="s">
        <v>172</v>
      </c>
      <c r="Y98" s="510"/>
      <c r="Z98" s="316" t="s">
        <v>173</v>
      </c>
      <c r="AA98" s="511"/>
      <c r="AB98" s="210" t="s">
        <v>172</v>
      </c>
      <c r="AC98" s="511"/>
      <c r="AD98" s="210" t="s">
        <v>174</v>
      </c>
      <c r="AE98" s="512" t="s">
        <v>175</v>
      </c>
      <c r="AF98" s="513" t="str">
        <f t="shared" si="6"/>
        <v/>
      </c>
      <c r="AG98" s="726" t="s">
        <v>176</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171</v>
      </c>
      <c r="W99" s="510"/>
      <c r="X99" s="210" t="s">
        <v>172</v>
      </c>
      <c r="Y99" s="510"/>
      <c r="Z99" s="316" t="s">
        <v>173</v>
      </c>
      <c r="AA99" s="511"/>
      <c r="AB99" s="210" t="s">
        <v>172</v>
      </c>
      <c r="AC99" s="511"/>
      <c r="AD99" s="210" t="s">
        <v>174</v>
      </c>
      <c r="AE99" s="512" t="s">
        <v>175</v>
      </c>
      <c r="AF99" s="513" t="str">
        <f t="shared" si="6"/>
        <v/>
      </c>
      <c r="AG99" s="726" t="s">
        <v>176</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171</v>
      </c>
      <c r="W100" s="510"/>
      <c r="X100" s="210" t="s">
        <v>172</v>
      </c>
      <c r="Y100" s="510"/>
      <c r="Z100" s="316" t="s">
        <v>173</v>
      </c>
      <c r="AA100" s="511"/>
      <c r="AB100" s="210" t="s">
        <v>172</v>
      </c>
      <c r="AC100" s="511"/>
      <c r="AD100" s="210" t="s">
        <v>174</v>
      </c>
      <c r="AE100" s="512" t="s">
        <v>175</v>
      </c>
      <c r="AF100" s="513" t="str">
        <f t="shared" si="6"/>
        <v/>
      </c>
      <c r="AG100" s="726" t="s">
        <v>176</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171</v>
      </c>
      <c r="W101" s="510"/>
      <c r="X101" s="210" t="s">
        <v>172</v>
      </c>
      <c r="Y101" s="510"/>
      <c r="Z101" s="316" t="s">
        <v>173</v>
      </c>
      <c r="AA101" s="511"/>
      <c r="AB101" s="210" t="s">
        <v>172</v>
      </c>
      <c r="AC101" s="511"/>
      <c r="AD101" s="210" t="s">
        <v>174</v>
      </c>
      <c r="AE101" s="512" t="s">
        <v>175</v>
      </c>
      <c r="AF101" s="513" t="str">
        <f t="shared" si="6"/>
        <v/>
      </c>
      <c r="AG101" s="726" t="s">
        <v>176</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171</v>
      </c>
      <c r="W102" s="510"/>
      <c r="X102" s="210" t="s">
        <v>172</v>
      </c>
      <c r="Y102" s="510"/>
      <c r="Z102" s="316" t="s">
        <v>173</v>
      </c>
      <c r="AA102" s="511"/>
      <c r="AB102" s="210" t="s">
        <v>172</v>
      </c>
      <c r="AC102" s="511"/>
      <c r="AD102" s="210" t="s">
        <v>174</v>
      </c>
      <c r="AE102" s="512" t="s">
        <v>175</v>
      </c>
      <c r="AF102" s="513" t="str">
        <f t="shared" si="6"/>
        <v/>
      </c>
      <c r="AG102" s="726" t="s">
        <v>176</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171</v>
      </c>
      <c r="W103" s="510"/>
      <c r="X103" s="210" t="s">
        <v>172</v>
      </c>
      <c r="Y103" s="510"/>
      <c r="Z103" s="316" t="s">
        <v>173</v>
      </c>
      <c r="AA103" s="511"/>
      <c r="AB103" s="210" t="s">
        <v>172</v>
      </c>
      <c r="AC103" s="511"/>
      <c r="AD103" s="210" t="s">
        <v>174</v>
      </c>
      <c r="AE103" s="512" t="s">
        <v>175</v>
      </c>
      <c r="AF103" s="513" t="str">
        <f t="shared" si="6"/>
        <v/>
      </c>
      <c r="AG103" s="726" t="s">
        <v>176</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171</v>
      </c>
      <c r="W104" s="510"/>
      <c r="X104" s="210" t="s">
        <v>172</v>
      </c>
      <c r="Y104" s="510"/>
      <c r="Z104" s="316" t="s">
        <v>173</v>
      </c>
      <c r="AA104" s="511"/>
      <c r="AB104" s="210" t="s">
        <v>172</v>
      </c>
      <c r="AC104" s="511"/>
      <c r="AD104" s="210" t="s">
        <v>174</v>
      </c>
      <c r="AE104" s="512" t="s">
        <v>175</v>
      </c>
      <c r="AF104" s="513" t="str">
        <f t="shared" si="6"/>
        <v/>
      </c>
      <c r="AG104" s="726" t="s">
        <v>176</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171</v>
      </c>
      <c r="W105" s="510"/>
      <c r="X105" s="210" t="s">
        <v>172</v>
      </c>
      <c r="Y105" s="510"/>
      <c r="Z105" s="316" t="s">
        <v>173</v>
      </c>
      <c r="AA105" s="511"/>
      <c r="AB105" s="210" t="s">
        <v>172</v>
      </c>
      <c r="AC105" s="511"/>
      <c r="AD105" s="210" t="s">
        <v>174</v>
      </c>
      <c r="AE105" s="512" t="s">
        <v>175</v>
      </c>
      <c r="AF105" s="513" t="str">
        <f t="shared" si="6"/>
        <v/>
      </c>
      <c r="AG105" s="726" t="s">
        <v>176</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171</v>
      </c>
      <c r="W106" s="510"/>
      <c r="X106" s="210" t="s">
        <v>172</v>
      </c>
      <c r="Y106" s="510"/>
      <c r="Z106" s="316" t="s">
        <v>173</v>
      </c>
      <c r="AA106" s="511"/>
      <c r="AB106" s="210" t="s">
        <v>172</v>
      </c>
      <c r="AC106" s="511"/>
      <c r="AD106" s="210" t="s">
        <v>174</v>
      </c>
      <c r="AE106" s="512" t="s">
        <v>175</v>
      </c>
      <c r="AF106" s="513" t="str">
        <f t="shared" si="6"/>
        <v/>
      </c>
      <c r="AG106" s="726" t="s">
        <v>176</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171</v>
      </c>
      <c r="W107" s="510"/>
      <c r="X107" s="210" t="s">
        <v>172</v>
      </c>
      <c r="Y107" s="510"/>
      <c r="Z107" s="316" t="s">
        <v>173</v>
      </c>
      <c r="AA107" s="511"/>
      <c r="AB107" s="210" t="s">
        <v>172</v>
      </c>
      <c r="AC107" s="511"/>
      <c r="AD107" s="210" t="s">
        <v>174</v>
      </c>
      <c r="AE107" s="512" t="s">
        <v>175</v>
      </c>
      <c r="AF107" s="513" t="str">
        <f t="shared" si="6"/>
        <v/>
      </c>
      <c r="AG107" s="726" t="s">
        <v>176</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171</v>
      </c>
      <c r="W108" s="510"/>
      <c r="X108" s="210" t="s">
        <v>172</v>
      </c>
      <c r="Y108" s="510"/>
      <c r="Z108" s="316" t="s">
        <v>173</v>
      </c>
      <c r="AA108" s="511"/>
      <c r="AB108" s="210" t="s">
        <v>172</v>
      </c>
      <c r="AC108" s="511"/>
      <c r="AD108" s="210" t="s">
        <v>174</v>
      </c>
      <c r="AE108" s="512" t="s">
        <v>175</v>
      </c>
      <c r="AF108" s="513" t="str">
        <f t="shared" si="6"/>
        <v/>
      </c>
      <c r="AG108" s="726" t="s">
        <v>176</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171</v>
      </c>
      <c r="W109" s="510"/>
      <c r="X109" s="210" t="s">
        <v>172</v>
      </c>
      <c r="Y109" s="510"/>
      <c r="Z109" s="316" t="s">
        <v>173</v>
      </c>
      <c r="AA109" s="511"/>
      <c r="AB109" s="210" t="s">
        <v>172</v>
      </c>
      <c r="AC109" s="511"/>
      <c r="AD109" s="210" t="s">
        <v>174</v>
      </c>
      <c r="AE109" s="512" t="s">
        <v>175</v>
      </c>
      <c r="AF109" s="513" t="str">
        <f t="shared" si="6"/>
        <v/>
      </c>
      <c r="AG109" s="726" t="s">
        <v>176</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171</v>
      </c>
      <c r="W110" s="510"/>
      <c r="X110" s="210" t="s">
        <v>172</v>
      </c>
      <c r="Y110" s="510"/>
      <c r="Z110" s="316" t="s">
        <v>173</v>
      </c>
      <c r="AA110" s="511"/>
      <c r="AB110" s="210" t="s">
        <v>172</v>
      </c>
      <c r="AC110" s="511"/>
      <c r="AD110" s="210" t="s">
        <v>174</v>
      </c>
      <c r="AE110" s="512" t="s">
        <v>175</v>
      </c>
      <c r="AF110" s="513" t="str">
        <f t="shared" si="6"/>
        <v/>
      </c>
      <c r="AG110" s="726" t="s">
        <v>176</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171</v>
      </c>
      <c r="W111" s="510"/>
      <c r="X111" s="210" t="s">
        <v>172</v>
      </c>
      <c r="Y111" s="510"/>
      <c r="Z111" s="316" t="s">
        <v>173</v>
      </c>
      <c r="AA111" s="511"/>
      <c r="AB111" s="210" t="s">
        <v>172</v>
      </c>
      <c r="AC111" s="511"/>
      <c r="AD111" s="210" t="s">
        <v>174</v>
      </c>
      <c r="AE111" s="512" t="s">
        <v>175</v>
      </c>
      <c r="AF111" s="513" t="str">
        <f t="shared" si="6"/>
        <v/>
      </c>
      <c r="AG111" s="726" t="s">
        <v>176</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135</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469</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7" t="s">
        <v>181</v>
      </c>
      <c r="N7" s="1229"/>
      <c r="O7" s="1260" t="s">
        <v>125</v>
      </c>
      <c r="P7" s="1262" t="s">
        <v>68</v>
      </c>
      <c r="Q7" s="1264" t="s">
        <v>411</v>
      </c>
      <c r="R7" s="1227" t="s">
        <v>115</v>
      </c>
      <c r="S7" s="520" t="s">
        <v>448</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4"/>
      <c r="S8" s="524"/>
      <c r="T8" s="1270" t="s">
        <v>10</v>
      </c>
      <c r="U8" s="1271"/>
      <c r="V8" s="525" t="s">
        <v>34</v>
      </c>
      <c r="W8" s="1272" t="s">
        <v>28</v>
      </c>
      <c r="X8" s="1273"/>
      <c r="Y8" s="1273"/>
      <c r="Z8" s="1273"/>
      <c r="AA8" s="1273"/>
      <c r="AB8" s="1273"/>
      <c r="AC8" s="1273"/>
      <c r="AD8" s="1273"/>
      <c r="AE8" s="1273"/>
      <c r="AF8" s="1273"/>
      <c r="AG8" s="1273"/>
      <c r="AH8" s="1273"/>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8"/>
      <c r="N9" s="1279"/>
      <c r="O9" s="1261"/>
      <c r="P9" s="1263"/>
      <c r="Q9" s="1265"/>
      <c r="R9" s="1274"/>
      <c r="S9" s="1233" t="s">
        <v>99</v>
      </c>
      <c r="T9" s="1268" t="s">
        <v>449</v>
      </c>
      <c r="U9" s="1269" t="s">
        <v>116</v>
      </c>
      <c r="V9" s="1275" t="s">
        <v>76</v>
      </c>
      <c r="W9" s="1227" t="s">
        <v>444</v>
      </c>
      <c r="X9" s="1228"/>
      <c r="Y9" s="1228"/>
      <c r="Z9" s="1228"/>
      <c r="AA9" s="1228"/>
      <c r="AB9" s="1228"/>
      <c r="AC9" s="1228"/>
      <c r="AD9" s="1228"/>
      <c r="AE9" s="1228"/>
      <c r="AF9" s="1228"/>
      <c r="AG9" s="1228"/>
      <c r="AH9" s="1228"/>
      <c r="AI9" s="1239" t="s">
        <v>450</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182</v>
      </c>
      <c r="N10" s="483" t="s">
        <v>183</v>
      </c>
      <c r="O10" s="1261"/>
      <c r="P10" s="1263"/>
      <c r="Q10" s="1265"/>
      <c r="R10" s="1274"/>
      <c r="S10" s="1233"/>
      <c r="T10" s="1268"/>
      <c r="U10" s="1269"/>
      <c r="V10" s="1276"/>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171</v>
      </c>
      <c r="X17" s="535"/>
      <c r="Y17" s="210" t="s">
        <v>172</v>
      </c>
      <c r="Z17" s="535"/>
      <c r="AA17" s="316" t="s">
        <v>173</v>
      </c>
      <c r="AB17" s="535"/>
      <c r="AC17" s="210" t="s">
        <v>172</v>
      </c>
      <c r="AD17" s="535"/>
      <c r="AE17" s="210" t="s">
        <v>174</v>
      </c>
      <c r="AF17" s="512" t="s">
        <v>175</v>
      </c>
      <c r="AG17" s="513" t="str">
        <f t="shared" ref="AG17:AG80" si="5">IF(X17&gt;=1,(AB17*12+AD17)-(X17*12+Z17)+1,"")</f>
        <v/>
      </c>
      <c r="AH17" s="514" t="s">
        <v>176</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171</v>
      </c>
      <c r="X18" s="535"/>
      <c r="Y18" s="210" t="s">
        <v>172</v>
      </c>
      <c r="Z18" s="535"/>
      <c r="AA18" s="316" t="s">
        <v>173</v>
      </c>
      <c r="AB18" s="535"/>
      <c r="AC18" s="210" t="s">
        <v>172</v>
      </c>
      <c r="AD18" s="535"/>
      <c r="AE18" s="210" t="s">
        <v>174</v>
      </c>
      <c r="AF18" s="512" t="s">
        <v>175</v>
      </c>
      <c r="AG18" s="513" t="str">
        <f t="shared" si="5"/>
        <v/>
      </c>
      <c r="AH18" s="514" t="s">
        <v>176</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171</v>
      </c>
      <c r="X19" s="535"/>
      <c r="Y19" s="210" t="s">
        <v>172</v>
      </c>
      <c r="Z19" s="535"/>
      <c r="AA19" s="316" t="s">
        <v>173</v>
      </c>
      <c r="AB19" s="535"/>
      <c r="AC19" s="210" t="s">
        <v>172</v>
      </c>
      <c r="AD19" s="535"/>
      <c r="AE19" s="210" t="s">
        <v>174</v>
      </c>
      <c r="AF19" s="512" t="s">
        <v>175</v>
      </c>
      <c r="AG19" s="513" t="str">
        <f t="shared" si="5"/>
        <v/>
      </c>
      <c r="AH19" s="514" t="s">
        <v>176</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171</v>
      </c>
      <c r="X20" s="535"/>
      <c r="Y20" s="210" t="s">
        <v>172</v>
      </c>
      <c r="Z20" s="535"/>
      <c r="AA20" s="316" t="s">
        <v>173</v>
      </c>
      <c r="AB20" s="535"/>
      <c r="AC20" s="210" t="s">
        <v>172</v>
      </c>
      <c r="AD20" s="535"/>
      <c r="AE20" s="210" t="s">
        <v>174</v>
      </c>
      <c r="AF20" s="512" t="s">
        <v>175</v>
      </c>
      <c r="AG20" s="513" t="str">
        <f t="shared" si="5"/>
        <v/>
      </c>
      <c r="AH20" s="514" t="s">
        <v>176</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171</v>
      </c>
      <c r="X21" s="535"/>
      <c r="Y21" s="210" t="s">
        <v>172</v>
      </c>
      <c r="Z21" s="535"/>
      <c r="AA21" s="316" t="s">
        <v>173</v>
      </c>
      <c r="AB21" s="535"/>
      <c r="AC21" s="210" t="s">
        <v>172</v>
      </c>
      <c r="AD21" s="535"/>
      <c r="AE21" s="210" t="s">
        <v>174</v>
      </c>
      <c r="AF21" s="512" t="s">
        <v>175</v>
      </c>
      <c r="AG21" s="513" t="str">
        <f t="shared" si="5"/>
        <v/>
      </c>
      <c r="AH21" s="514" t="s">
        <v>176</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171</v>
      </c>
      <c r="X22" s="535"/>
      <c r="Y22" s="210" t="s">
        <v>172</v>
      </c>
      <c r="Z22" s="535"/>
      <c r="AA22" s="316" t="s">
        <v>173</v>
      </c>
      <c r="AB22" s="535"/>
      <c r="AC22" s="210" t="s">
        <v>172</v>
      </c>
      <c r="AD22" s="535"/>
      <c r="AE22" s="210" t="s">
        <v>174</v>
      </c>
      <c r="AF22" s="512" t="s">
        <v>175</v>
      </c>
      <c r="AG22" s="513" t="str">
        <f t="shared" si="5"/>
        <v/>
      </c>
      <c r="AH22" s="514" t="s">
        <v>176</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171</v>
      </c>
      <c r="X23" s="535"/>
      <c r="Y23" s="210" t="s">
        <v>172</v>
      </c>
      <c r="Z23" s="535"/>
      <c r="AA23" s="316" t="s">
        <v>173</v>
      </c>
      <c r="AB23" s="535"/>
      <c r="AC23" s="210" t="s">
        <v>172</v>
      </c>
      <c r="AD23" s="535"/>
      <c r="AE23" s="210" t="s">
        <v>174</v>
      </c>
      <c r="AF23" s="512" t="s">
        <v>175</v>
      </c>
      <c r="AG23" s="513" t="str">
        <f t="shared" si="5"/>
        <v/>
      </c>
      <c r="AH23" s="514" t="s">
        <v>176</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171</v>
      </c>
      <c r="X24" s="535"/>
      <c r="Y24" s="210" t="s">
        <v>172</v>
      </c>
      <c r="Z24" s="535"/>
      <c r="AA24" s="316" t="s">
        <v>173</v>
      </c>
      <c r="AB24" s="535"/>
      <c r="AC24" s="210" t="s">
        <v>172</v>
      </c>
      <c r="AD24" s="535"/>
      <c r="AE24" s="210" t="s">
        <v>174</v>
      </c>
      <c r="AF24" s="512" t="s">
        <v>175</v>
      </c>
      <c r="AG24" s="513" t="str">
        <f t="shared" si="5"/>
        <v/>
      </c>
      <c r="AH24" s="514" t="s">
        <v>176</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171</v>
      </c>
      <c r="X25" s="535"/>
      <c r="Y25" s="210" t="s">
        <v>172</v>
      </c>
      <c r="Z25" s="535"/>
      <c r="AA25" s="316" t="s">
        <v>173</v>
      </c>
      <c r="AB25" s="535"/>
      <c r="AC25" s="210" t="s">
        <v>172</v>
      </c>
      <c r="AD25" s="535"/>
      <c r="AE25" s="210" t="s">
        <v>174</v>
      </c>
      <c r="AF25" s="512" t="s">
        <v>175</v>
      </c>
      <c r="AG25" s="513" t="str">
        <f t="shared" si="5"/>
        <v/>
      </c>
      <c r="AH25" s="514" t="s">
        <v>176</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171</v>
      </c>
      <c r="X26" s="535"/>
      <c r="Y26" s="210" t="s">
        <v>172</v>
      </c>
      <c r="Z26" s="535"/>
      <c r="AA26" s="316" t="s">
        <v>173</v>
      </c>
      <c r="AB26" s="535"/>
      <c r="AC26" s="210" t="s">
        <v>172</v>
      </c>
      <c r="AD26" s="535"/>
      <c r="AE26" s="210" t="s">
        <v>174</v>
      </c>
      <c r="AF26" s="512" t="s">
        <v>175</v>
      </c>
      <c r="AG26" s="513" t="str">
        <f t="shared" si="5"/>
        <v/>
      </c>
      <c r="AH26" s="514" t="s">
        <v>176</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171</v>
      </c>
      <c r="X27" s="535"/>
      <c r="Y27" s="210" t="s">
        <v>172</v>
      </c>
      <c r="Z27" s="535"/>
      <c r="AA27" s="316" t="s">
        <v>173</v>
      </c>
      <c r="AB27" s="535"/>
      <c r="AC27" s="210" t="s">
        <v>172</v>
      </c>
      <c r="AD27" s="535"/>
      <c r="AE27" s="210" t="s">
        <v>174</v>
      </c>
      <c r="AF27" s="512" t="s">
        <v>175</v>
      </c>
      <c r="AG27" s="513" t="str">
        <f t="shared" si="5"/>
        <v/>
      </c>
      <c r="AH27" s="514" t="s">
        <v>176</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171</v>
      </c>
      <c r="X28" s="535"/>
      <c r="Y28" s="210" t="s">
        <v>172</v>
      </c>
      <c r="Z28" s="535"/>
      <c r="AA28" s="316" t="s">
        <v>173</v>
      </c>
      <c r="AB28" s="535"/>
      <c r="AC28" s="210" t="s">
        <v>172</v>
      </c>
      <c r="AD28" s="535"/>
      <c r="AE28" s="210" t="s">
        <v>174</v>
      </c>
      <c r="AF28" s="512" t="s">
        <v>175</v>
      </c>
      <c r="AG28" s="513" t="str">
        <f t="shared" si="5"/>
        <v/>
      </c>
      <c r="AH28" s="514" t="s">
        <v>176</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171</v>
      </c>
      <c r="X29" s="535"/>
      <c r="Y29" s="210" t="s">
        <v>172</v>
      </c>
      <c r="Z29" s="535"/>
      <c r="AA29" s="316" t="s">
        <v>173</v>
      </c>
      <c r="AB29" s="535"/>
      <c r="AC29" s="210" t="s">
        <v>172</v>
      </c>
      <c r="AD29" s="535"/>
      <c r="AE29" s="210" t="s">
        <v>174</v>
      </c>
      <c r="AF29" s="512" t="s">
        <v>175</v>
      </c>
      <c r="AG29" s="513" t="str">
        <f t="shared" si="5"/>
        <v/>
      </c>
      <c r="AH29" s="514" t="s">
        <v>176</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171</v>
      </c>
      <c r="X30" s="535"/>
      <c r="Y30" s="210" t="s">
        <v>172</v>
      </c>
      <c r="Z30" s="535"/>
      <c r="AA30" s="316" t="s">
        <v>173</v>
      </c>
      <c r="AB30" s="535"/>
      <c r="AC30" s="210" t="s">
        <v>172</v>
      </c>
      <c r="AD30" s="535"/>
      <c r="AE30" s="210" t="s">
        <v>174</v>
      </c>
      <c r="AF30" s="512" t="s">
        <v>175</v>
      </c>
      <c r="AG30" s="513" t="str">
        <f t="shared" si="5"/>
        <v/>
      </c>
      <c r="AH30" s="514" t="s">
        <v>176</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171</v>
      </c>
      <c r="X31" s="535"/>
      <c r="Y31" s="210" t="s">
        <v>172</v>
      </c>
      <c r="Z31" s="535"/>
      <c r="AA31" s="316" t="s">
        <v>173</v>
      </c>
      <c r="AB31" s="535"/>
      <c r="AC31" s="210" t="s">
        <v>172</v>
      </c>
      <c r="AD31" s="535"/>
      <c r="AE31" s="210" t="s">
        <v>174</v>
      </c>
      <c r="AF31" s="512" t="s">
        <v>175</v>
      </c>
      <c r="AG31" s="513" t="str">
        <f t="shared" si="5"/>
        <v/>
      </c>
      <c r="AH31" s="514" t="s">
        <v>176</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171</v>
      </c>
      <c r="X32" s="535"/>
      <c r="Y32" s="210" t="s">
        <v>172</v>
      </c>
      <c r="Z32" s="535"/>
      <c r="AA32" s="316" t="s">
        <v>173</v>
      </c>
      <c r="AB32" s="535"/>
      <c r="AC32" s="210" t="s">
        <v>172</v>
      </c>
      <c r="AD32" s="535"/>
      <c r="AE32" s="210" t="s">
        <v>174</v>
      </c>
      <c r="AF32" s="512" t="s">
        <v>175</v>
      </c>
      <c r="AG32" s="513" t="str">
        <f t="shared" si="5"/>
        <v/>
      </c>
      <c r="AH32" s="514" t="s">
        <v>176</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171</v>
      </c>
      <c r="X33" s="535"/>
      <c r="Y33" s="210" t="s">
        <v>172</v>
      </c>
      <c r="Z33" s="535"/>
      <c r="AA33" s="316" t="s">
        <v>173</v>
      </c>
      <c r="AB33" s="535"/>
      <c r="AC33" s="210" t="s">
        <v>172</v>
      </c>
      <c r="AD33" s="535"/>
      <c r="AE33" s="210" t="s">
        <v>174</v>
      </c>
      <c r="AF33" s="512" t="s">
        <v>175</v>
      </c>
      <c r="AG33" s="513" t="str">
        <f t="shared" si="5"/>
        <v/>
      </c>
      <c r="AH33" s="514" t="s">
        <v>176</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171</v>
      </c>
      <c r="X34" s="535"/>
      <c r="Y34" s="210" t="s">
        <v>172</v>
      </c>
      <c r="Z34" s="535"/>
      <c r="AA34" s="316" t="s">
        <v>173</v>
      </c>
      <c r="AB34" s="535"/>
      <c r="AC34" s="210" t="s">
        <v>172</v>
      </c>
      <c r="AD34" s="535"/>
      <c r="AE34" s="210" t="s">
        <v>174</v>
      </c>
      <c r="AF34" s="512" t="s">
        <v>175</v>
      </c>
      <c r="AG34" s="513" t="str">
        <f t="shared" si="5"/>
        <v/>
      </c>
      <c r="AH34" s="514" t="s">
        <v>176</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171</v>
      </c>
      <c r="X35" s="535"/>
      <c r="Y35" s="210" t="s">
        <v>172</v>
      </c>
      <c r="Z35" s="535"/>
      <c r="AA35" s="316" t="s">
        <v>173</v>
      </c>
      <c r="AB35" s="535"/>
      <c r="AC35" s="210" t="s">
        <v>172</v>
      </c>
      <c r="AD35" s="535"/>
      <c r="AE35" s="210" t="s">
        <v>174</v>
      </c>
      <c r="AF35" s="512" t="s">
        <v>175</v>
      </c>
      <c r="AG35" s="513" t="str">
        <f t="shared" si="5"/>
        <v/>
      </c>
      <c r="AH35" s="514" t="s">
        <v>176</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171</v>
      </c>
      <c r="X36" s="535"/>
      <c r="Y36" s="210" t="s">
        <v>172</v>
      </c>
      <c r="Z36" s="535"/>
      <c r="AA36" s="316" t="s">
        <v>173</v>
      </c>
      <c r="AB36" s="535"/>
      <c r="AC36" s="210" t="s">
        <v>172</v>
      </c>
      <c r="AD36" s="535"/>
      <c r="AE36" s="210" t="s">
        <v>174</v>
      </c>
      <c r="AF36" s="512" t="s">
        <v>175</v>
      </c>
      <c r="AG36" s="513" t="str">
        <f t="shared" si="5"/>
        <v/>
      </c>
      <c r="AH36" s="514" t="s">
        <v>176</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171</v>
      </c>
      <c r="X37" s="535"/>
      <c r="Y37" s="210" t="s">
        <v>172</v>
      </c>
      <c r="Z37" s="535"/>
      <c r="AA37" s="316" t="s">
        <v>173</v>
      </c>
      <c r="AB37" s="535"/>
      <c r="AC37" s="210" t="s">
        <v>172</v>
      </c>
      <c r="AD37" s="535"/>
      <c r="AE37" s="210" t="s">
        <v>174</v>
      </c>
      <c r="AF37" s="512" t="s">
        <v>175</v>
      </c>
      <c r="AG37" s="513" t="str">
        <f t="shared" si="5"/>
        <v/>
      </c>
      <c r="AH37" s="514" t="s">
        <v>176</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171</v>
      </c>
      <c r="X38" s="535"/>
      <c r="Y38" s="210" t="s">
        <v>172</v>
      </c>
      <c r="Z38" s="535"/>
      <c r="AA38" s="316" t="s">
        <v>173</v>
      </c>
      <c r="AB38" s="535"/>
      <c r="AC38" s="210" t="s">
        <v>172</v>
      </c>
      <c r="AD38" s="535"/>
      <c r="AE38" s="210" t="s">
        <v>174</v>
      </c>
      <c r="AF38" s="512" t="s">
        <v>175</v>
      </c>
      <c r="AG38" s="513" t="str">
        <f t="shared" si="5"/>
        <v/>
      </c>
      <c r="AH38" s="514" t="s">
        <v>176</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171</v>
      </c>
      <c r="X39" s="535"/>
      <c r="Y39" s="210" t="s">
        <v>172</v>
      </c>
      <c r="Z39" s="535"/>
      <c r="AA39" s="316" t="s">
        <v>173</v>
      </c>
      <c r="AB39" s="535"/>
      <c r="AC39" s="210" t="s">
        <v>172</v>
      </c>
      <c r="AD39" s="535"/>
      <c r="AE39" s="210" t="s">
        <v>174</v>
      </c>
      <c r="AF39" s="512" t="s">
        <v>175</v>
      </c>
      <c r="AG39" s="513" t="str">
        <f t="shared" si="5"/>
        <v/>
      </c>
      <c r="AH39" s="514" t="s">
        <v>176</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171</v>
      </c>
      <c r="X40" s="535"/>
      <c r="Y40" s="210" t="s">
        <v>172</v>
      </c>
      <c r="Z40" s="535"/>
      <c r="AA40" s="316" t="s">
        <v>173</v>
      </c>
      <c r="AB40" s="535"/>
      <c r="AC40" s="210" t="s">
        <v>172</v>
      </c>
      <c r="AD40" s="535"/>
      <c r="AE40" s="210" t="s">
        <v>174</v>
      </c>
      <c r="AF40" s="512" t="s">
        <v>175</v>
      </c>
      <c r="AG40" s="513" t="str">
        <f t="shared" si="5"/>
        <v/>
      </c>
      <c r="AH40" s="514" t="s">
        <v>176</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171</v>
      </c>
      <c r="X41" s="535"/>
      <c r="Y41" s="210" t="s">
        <v>172</v>
      </c>
      <c r="Z41" s="535"/>
      <c r="AA41" s="316" t="s">
        <v>173</v>
      </c>
      <c r="AB41" s="535"/>
      <c r="AC41" s="210" t="s">
        <v>172</v>
      </c>
      <c r="AD41" s="535"/>
      <c r="AE41" s="210" t="s">
        <v>174</v>
      </c>
      <c r="AF41" s="512" t="s">
        <v>175</v>
      </c>
      <c r="AG41" s="513" t="str">
        <f t="shared" si="5"/>
        <v/>
      </c>
      <c r="AH41" s="514" t="s">
        <v>176</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171</v>
      </c>
      <c r="X42" s="535"/>
      <c r="Y42" s="210" t="s">
        <v>172</v>
      </c>
      <c r="Z42" s="535"/>
      <c r="AA42" s="316" t="s">
        <v>173</v>
      </c>
      <c r="AB42" s="535"/>
      <c r="AC42" s="210" t="s">
        <v>172</v>
      </c>
      <c r="AD42" s="535"/>
      <c r="AE42" s="210" t="s">
        <v>174</v>
      </c>
      <c r="AF42" s="512" t="s">
        <v>175</v>
      </c>
      <c r="AG42" s="513" t="str">
        <f t="shared" si="5"/>
        <v/>
      </c>
      <c r="AH42" s="514" t="s">
        <v>176</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171</v>
      </c>
      <c r="X43" s="535"/>
      <c r="Y43" s="210" t="s">
        <v>172</v>
      </c>
      <c r="Z43" s="535"/>
      <c r="AA43" s="316" t="s">
        <v>173</v>
      </c>
      <c r="AB43" s="535"/>
      <c r="AC43" s="210" t="s">
        <v>172</v>
      </c>
      <c r="AD43" s="535"/>
      <c r="AE43" s="210" t="s">
        <v>174</v>
      </c>
      <c r="AF43" s="512" t="s">
        <v>175</v>
      </c>
      <c r="AG43" s="513" t="str">
        <f t="shared" si="5"/>
        <v/>
      </c>
      <c r="AH43" s="514" t="s">
        <v>176</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171</v>
      </c>
      <c r="X44" s="535"/>
      <c r="Y44" s="210" t="s">
        <v>172</v>
      </c>
      <c r="Z44" s="535"/>
      <c r="AA44" s="316" t="s">
        <v>173</v>
      </c>
      <c r="AB44" s="535"/>
      <c r="AC44" s="210" t="s">
        <v>172</v>
      </c>
      <c r="AD44" s="535"/>
      <c r="AE44" s="210" t="s">
        <v>174</v>
      </c>
      <c r="AF44" s="512" t="s">
        <v>175</v>
      </c>
      <c r="AG44" s="513" t="str">
        <f t="shared" si="5"/>
        <v/>
      </c>
      <c r="AH44" s="514" t="s">
        <v>176</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171</v>
      </c>
      <c r="X45" s="535"/>
      <c r="Y45" s="210" t="s">
        <v>172</v>
      </c>
      <c r="Z45" s="535"/>
      <c r="AA45" s="316" t="s">
        <v>173</v>
      </c>
      <c r="AB45" s="535"/>
      <c r="AC45" s="210" t="s">
        <v>172</v>
      </c>
      <c r="AD45" s="535"/>
      <c r="AE45" s="210" t="s">
        <v>174</v>
      </c>
      <c r="AF45" s="512" t="s">
        <v>175</v>
      </c>
      <c r="AG45" s="513" t="str">
        <f t="shared" si="5"/>
        <v/>
      </c>
      <c r="AH45" s="514" t="s">
        <v>176</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171</v>
      </c>
      <c r="X46" s="535"/>
      <c r="Y46" s="210" t="s">
        <v>172</v>
      </c>
      <c r="Z46" s="535"/>
      <c r="AA46" s="316" t="s">
        <v>173</v>
      </c>
      <c r="AB46" s="535"/>
      <c r="AC46" s="210" t="s">
        <v>172</v>
      </c>
      <c r="AD46" s="535"/>
      <c r="AE46" s="210" t="s">
        <v>174</v>
      </c>
      <c r="AF46" s="512" t="s">
        <v>175</v>
      </c>
      <c r="AG46" s="513" t="str">
        <f t="shared" si="5"/>
        <v/>
      </c>
      <c r="AH46" s="514" t="s">
        <v>176</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171</v>
      </c>
      <c r="X47" s="535"/>
      <c r="Y47" s="210" t="s">
        <v>172</v>
      </c>
      <c r="Z47" s="535"/>
      <c r="AA47" s="316" t="s">
        <v>173</v>
      </c>
      <c r="AB47" s="535"/>
      <c r="AC47" s="210" t="s">
        <v>172</v>
      </c>
      <c r="AD47" s="535"/>
      <c r="AE47" s="210" t="s">
        <v>174</v>
      </c>
      <c r="AF47" s="512" t="s">
        <v>175</v>
      </c>
      <c r="AG47" s="513" t="str">
        <f t="shared" si="5"/>
        <v/>
      </c>
      <c r="AH47" s="514" t="s">
        <v>176</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171</v>
      </c>
      <c r="X48" s="535"/>
      <c r="Y48" s="210" t="s">
        <v>172</v>
      </c>
      <c r="Z48" s="535"/>
      <c r="AA48" s="316" t="s">
        <v>173</v>
      </c>
      <c r="AB48" s="535"/>
      <c r="AC48" s="210" t="s">
        <v>172</v>
      </c>
      <c r="AD48" s="535"/>
      <c r="AE48" s="210" t="s">
        <v>174</v>
      </c>
      <c r="AF48" s="512" t="s">
        <v>175</v>
      </c>
      <c r="AG48" s="513" t="str">
        <f t="shared" si="5"/>
        <v/>
      </c>
      <c r="AH48" s="514" t="s">
        <v>176</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171</v>
      </c>
      <c r="X49" s="535"/>
      <c r="Y49" s="210" t="s">
        <v>172</v>
      </c>
      <c r="Z49" s="535"/>
      <c r="AA49" s="316" t="s">
        <v>173</v>
      </c>
      <c r="AB49" s="535"/>
      <c r="AC49" s="210" t="s">
        <v>172</v>
      </c>
      <c r="AD49" s="535"/>
      <c r="AE49" s="210" t="s">
        <v>174</v>
      </c>
      <c r="AF49" s="512" t="s">
        <v>175</v>
      </c>
      <c r="AG49" s="513" t="str">
        <f t="shared" si="5"/>
        <v/>
      </c>
      <c r="AH49" s="514" t="s">
        <v>176</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171</v>
      </c>
      <c r="X50" s="535"/>
      <c r="Y50" s="210" t="s">
        <v>172</v>
      </c>
      <c r="Z50" s="535"/>
      <c r="AA50" s="316" t="s">
        <v>173</v>
      </c>
      <c r="AB50" s="535"/>
      <c r="AC50" s="210" t="s">
        <v>172</v>
      </c>
      <c r="AD50" s="535"/>
      <c r="AE50" s="210" t="s">
        <v>174</v>
      </c>
      <c r="AF50" s="512" t="s">
        <v>175</v>
      </c>
      <c r="AG50" s="513" t="str">
        <f t="shared" si="5"/>
        <v/>
      </c>
      <c r="AH50" s="514" t="s">
        <v>176</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171</v>
      </c>
      <c r="X51" s="535"/>
      <c r="Y51" s="210" t="s">
        <v>172</v>
      </c>
      <c r="Z51" s="535"/>
      <c r="AA51" s="316" t="s">
        <v>173</v>
      </c>
      <c r="AB51" s="535"/>
      <c r="AC51" s="210" t="s">
        <v>172</v>
      </c>
      <c r="AD51" s="535"/>
      <c r="AE51" s="210" t="s">
        <v>174</v>
      </c>
      <c r="AF51" s="512" t="s">
        <v>175</v>
      </c>
      <c r="AG51" s="513" t="str">
        <f t="shared" si="5"/>
        <v/>
      </c>
      <c r="AH51" s="514" t="s">
        <v>176</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171</v>
      </c>
      <c r="X52" s="535"/>
      <c r="Y52" s="210" t="s">
        <v>172</v>
      </c>
      <c r="Z52" s="535"/>
      <c r="AA52" s="316" t="s">
        <v>173</v>
      </c>
      <c r="AB52" s="535"/>
      <c r="AC52" s="210" t="s">
        <v>172</v>
      </c>
      <c r="AD52" s="535"/>
      <c r="AE52" s="210" t="s">
        <v>174</v>
      </c>
      <c r="AF52" s="512" t="s">
        <v>175</v>
      </c>
      <c r="AG52" s="513" t="str">
        <f t="shared" si="5"/>
        <v/>
      </c>
      <c r="AH52" s="514" t="s">
        <v>176</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171</v>
      </c>
      <c r="X53" s="535"/>
      <c r="Y53" s="210" t="s">
        <v>172</v>
      </c>
      <c r="Z53" s="535"/>
      <c r="AA53" s="316" t="s">
        <v>173</v>
      </c>
      <c r="AB53" s="535"/>
      <c r="AC53" s="210" t="s">
        <v>172</v>
      </c>
      <c r="AD53" s="535"/>
      <c r="AE53" s="210" t="s">
        <v>174</v>
      </c>
      <c r="AF53" s="512" t="s">
        <v>175</v>
      </c>
      <c r="AG53" s="513" t="str">
        <f t="shared" si="5"/>
        <v/>
      </c>
      <c r="AH53" s="514" t="s">
        <v>176</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171</v>
      </c>
      <c r="X54" s="535"/>
      <c r="Y54" s="210" t="s">
        <v>172</v>
      </c>
      <c r="Z54" s="535"/>
      <c r="AA54" s="316" t="s">
        <v>173</v>
      </c>
      <c r="AB54" s="535"/>
      <c r="AC54" s="210" t="s">
        <v>172</v>
      </c>
      <c r="AD54" s="535"/>
      <c r="AE54" s="210" t="s">
        <v>174</v>
      </c>
      <c r="AF54" s="512" t="s">
        <v>175</v>
      </c>
      <c r="AG54" s="513" t="str">
        <f t="shared" si="5"/>
        <v/>
      </c>
      <c r="AH54" s="514" t="s">
        <v>176</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171</v>
      </c>
      <c r="X55" s="535"/>
      <c r="Y55" s="210" t="s">
        <v>172</v>
      </c>
      <c r="Z55" s="535"/>
      <c r="AA55" s="316" t="s">
        <v>173</v>
      </c>
      <c r="AB55" s="535"/>
      <c r="AC55" s="210" t="s">
        <v>172</v>
      </c>
      <c r="AD55" s="535"/>
      <c r="AE55" s="210" t="s">
        <v>174</v>
      </c>
      <c r="AF55" s="512" t="s">
        <v>175</v>
      </c>
      <c r="AG55" s="513" t="str">
        <f t="shared" si="5"/>
        <v/>
      </c>
      <c r="AH55" s="514" t="s">
        <v>176</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171</v>
      </c>
      <c r="X56" s="535"/>
      <c r="Y56" s="210" t="s">
        <v>172</v>
      </c>
      <c r="Z56" s="535"/>
      <c r="AA56" s="316" t="s">
        <v>173</v>
      </c>
      <c r="AB56" s="535"/>
      <c r="AC56" s="210" t="s">
        <v>172</v>
      </c>
      <c r="AD56" s="535"/>
      <c r="AE56" s="210" t="s">
        <v>174</v>
      </c>
      <c r="AF56" s="512" t="s">
        <v>175</v>
      </c>
      <c r="AG56" s="513" t="str">
        <f t="shared" si="5"/>
        <v/>
      </c>
      <c r="AH56" s="514" t="s">
        <v>176</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171</v>
      </c>
      <c r="X57" s="535"/>
      <c r="Y57" s="210" t="s">
        <v>172</v>
      </c>
      <c r="Z57" s="535"/>
      <c r="AA57" s="316" t="s">
        <v>173</v>
      </c>
      <c r="AB57" s="535"/>
      <c r="AC57" s="210" t="s">
        <v>172</v>
      </c>
      <c r="AD57" s="535"/>
      <c r="AE57" s="210" t="s">
        <v>174</v>
      </c>
      <c r="AF57" s="512" t="s">
        <v>175</v>
      </c>
      <c r="AG57" s="513" t="str">
        <f t="shared" si="5"/>
        <v/>
      </c>
      <c r="AH57" s="514" t="s">
        <v>176</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171</v>
      </c>
      <c r="X58" s="535"/>
      <c r="Y58" s="210" t="s">
        <v>172</v>
      </c>
      <c r="Z58" s="535"/>
      <c r="AA58" s="316" t="s">
        <v>173</v>
      </c>
      <c r="AB58" s="535"/>
      <c r="AC58" s="210" t="s">
        <v>172</v>
      </c>
      <c r="AD58" s="535"/>
      <c r="AE58" s="210" t="s">
        <v>174</v>
      </c>
      <c r="AF58" s="512" t="s">
        <v>175</v>
      </c>
      <c r="AG58" s="513" t="str">
        <f t="shared" si="5"/>
        <v/>
      </c>
      <c r="AH58" s="514" t="s">
        <v>176</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171</v>
      </c>
      <c r="X59" s="535"/>
      <c r="Y59" s="210" t="s">
        <v>172</v>
      </c>
      <c r="Z59" s="535"/>
      <c r="AA59" s="316" t="s">
        <v>173</v>
      </c>
      <c r="AB59" s="535"/>
      <c r="AC59" s="210" t="s">
        <v>172</v>
      </c>
      <c r="AD59" s="535"/>
      <c r="AE59" s="210" t="s">
        <v>174</v>
      </c>
      <c r="AF59" s="512" t="s">
        <v>175</v>
      </c>
      <c r="AG59" s="513" t="str">
        <f t="shared" si="5"/>
        <v/>
      </c>
      <c r="AH59" s="514" t="s">
        <v>176</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171</v>
      </c>
      <c r="X60" s="535"/>
      <c r="Y60" s="210" t="s">
        <v>172</v>
      </c>
      <c r="Z60" s="535"/>
      <c r="AA60" s="316" t="s">
        <v>173</v>
      </c>
      <c r="AB60" s="535"/>
      <c r="AC60" s="210" t="s">
        <v>172</v>
      </c>
      <c r="AD60" s="535"/>
      <c r="AE60" s="210" t="s">
        <v>174</v>
      </c>
      <c r="AF60" s="512" t="s">
        <v>175</v>
      </c>
      <c r="AG60" s="513" t="str">
        <f t="shared" si="5"/>
        <v/>
      </c>
      <c r="AH60" s="514" t="s">
        <v>176</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171</v>
      </c>
      <c r="X61" s="535"/>
      <c r="Y61" s="210" t="s">
        <v>172</v>
      </c>
      <c r="Z61" s="535"/>
      <c r="AA61" s="316" t="s">
        <v>173</v>
      </c>
      <c r="AB61" s="535"/>
      <c r="AC61" s="210" t="s">
        <v>172</v>
      </c>
      <c r="AD61" s="535"/>
      <c r="AE61" s="210" t="s">
        <v>174</v>
      </c>
      <c r="AF61" s="512" t="s">
        <v>175</v>
      </c>
      <c r="AG61" s="513" t="str">
        <f t="shared" si="5"/>
        <v/>
      </c>
      <c r="AH61" s="514" t="s">
        <v>176</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171</v>
      </c>
      <c r="X62" s="535"/>
      <c r="Y62" s="210" t="s">
        <v>172</v>
      </c>
      <c r="Z62" s="535"/>
      <c r="AA62" s="316" t="s">
        <v>173</v>
      </c>
      <c r="AB62" s="535"/>
      <c r="AC62" s="210" t="s">
        <v>172</v>
      </c>
      <c r="AD62" s="535"/>
      <c r="AE62" s="210" t="s">
        <v>174</v>
      </c>
      <c r="AF62" s="512" t="s">
        <v>175</v>
      </c>
      <c r="AG62" s="513" t="str">
        <f t="shared" si="5"/>
        <v/>
      </c>
      <c r="AH62" s="514" t="s">
        <v>176</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171</v>
      </c>
      <c r="X63" s="535"/>
      <c r="Y63" s="210" t="s">
        <v>172</v>
      </c>
      <c r="Z63" s="535"/>
      <c r="AA63" s="316" t="s">
        <v>173</v>
      </c>
      <c r="AB63" s="535"/>
      <c r="AC63" s="210" t="s">
        <v>172</v>
      </c>
      <c r="AD63" s="535"/>
      <c r="AE63" s="210" t="s">
        <v>174</v>
      </c>
      <c r="AF63" s="512" t="s">
        <v>175</v>
      </c>
      <c r="AG63" s="513" t="str">
        <f t="shared" si="5"/>
        <v/>
      </c>
      <c r="AH63" s="514" t="s">
        <v>176</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171</v>
      </c>
      <c r="X64" s="535"/>
      <c r="Y64" s="210" t="s">
        <v>172</v>
      </c>
      <c r="Z64" s="535"/>
      <c r="AA64" s="316" t="s">
        <v>173</v>
      </c>
      <c r="AB64" s="535"/>
      <c r="AC64" s="210" t="s">
        <v>172</v>
      </c>
      <c r="AD64" s="535"/>
      <c r="AE64" s="210" t="s">
        <v>174</v>
      </c>
      <c r="AF64" s="512" t="s">
        <v>175</v>
      </c>
      <c r="AG64" s="513" t="str">
        <f t="shared" si="5"/>
        <v/>
      </c>
      <c r="AH64" s="514" t="s">
        <v>176</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171</v>
      </c>
      <c r="X65" s="535"/>
      <c r="Y65" s="210" t="s">
        <v>172</v>
      </c>
      <c r="Z65" s="535"/>
      <c r="AA65" s="316" t="s">
        <v>173</v>
      </c>
      <c r="AB65" s="535"/>
      <c r="AC65" s="210" t="s">
        <v>172</v>
      </c>
      <c r="AD65" s="535"/>
      <c r="AE65" s="210" t="s">
        <v>174</v>
      </c>
      <c r="AF65" s="512" t="s">
        <v>175</v>
      </c>
      <c r="AG65" s="513" t="str">
        <f t="shared" si="5"/>
        <v/>
      </c>
      <c r="AH65" s="514" t="s">
        <v>176</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171</v>
      </c>
      <c r="X66" s="535"/>
      <c r="Y66" s="210" t="s">
        <v>172</v>
      </c>
      <c r="Z66" s="535"/>
      <c r="AA66" s="316" t="s">
        <v>173</v>
      </c>
      <c r="AB66" s="535"/>
      <c r="AC66" s="210" t="s">
        <v>172</v>
      </c>
      <c r="AD66" s="535"/>
      <c r="AE66" s="210" t="s">
        <v>174</v>
      </c>
      <c r="AF66" s="512" t="s">
        <v>175</v>
      </c>
      <c r="AG66" s="513" t="str">
        <f t="shared" si="5"/>
        <v/>
      </c>
      <c r="AH66" s="514" t="s">
        <v>176</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171</v>
      </c>
      <c r="X67" s="535"/>
      <c r="Y67" s="210" t="s">
        <v>172</v>
      </c>
      <c r="Z67" s="535"/>
      <c r="AA67" s="316" t="s">
        <v>173</v>
      </c>
      <c r="AB67" s="535"/>
      <c r="AC67" s="210" t="s">
        <v>172</v>
      </c>
      <c r="AD67" s="535"/>
      <c r="AE67" s="210" t="s">
        <v>174</v>
      </c>
      <c r="AF67" s="512" t="s">
        <v>175</v>
      </c>
      <c r="AG67" s="513" t="str">
        <f t="shared" si="5"/>
        <v/>
      </c>
      <c r="AH67" s="514" t="s">
        <v>176</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171</v>
      </c>
      <c r="X68" s="535"/>
      <c r="Y68" s="210" t="s">
        <v>172</v>
      </c>
      <c r="Z68" s="535"/>
      <c r="AA68" s="316" t="s">
        <v>173</v>
      </c>
      <c r="AB68" s="535"/>
      <c r="AC68" s="210" t="s">
        <v>172</v>
      </c>
      <c r="AD68" s="535"/>
      <c r="AE68" s="210" t="s">
        <v>174</v>
      </c>
      <c r="AF68" s="512" t="s">
        <v>175</v>
      </c>
      <c r="AG68" s="513" t="str">
        <f t="shared" si="5"/>
        <v/>
      </c>
      <c r="AH68" s="514" t="s">
        <v>176</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171</v>
      </c>
      <c r="X69" s="535"/>
      <c r="Y69" s="210" t="s">
        <v>172</v>
      </c>
      <c r="Z69" s="535"/>
      <c r="AA69" s="316" t="s">
        <v>173</v>
      </c>
      <c r="AB69" s="535"/>
      <c r="AC69" s="210" t="s">
        <v>172</v>
      </c>
      <c r="AD69" s="535"/>
      <c r="AE69" s="210" t="s">
        <v>174</v>
      </c>
      <c r="AF69" s="512" t="s">
        <v>175</v>
      </c>
      <c r="AG69" s="513" t="str">
        <f t="shared" si="5"/>
        <v/>
      </c>
      <c r="AH69" s="514" t="s">
        <v>176</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171</v>
      </c>
      <c r="X70" s="535"/>
      <c r="Y70" s="210" t="s">
        <v>172</v>
      </c>
      <c r="Z70" s="535"/>
      <c r="AA70" s="316" t="s">
        <v>173</v>
      </c>
      <c r="AB70" s="535"/>
      <c r="AC70" s="210" t="s">
        <v>172</v>
      </c>
      <c r="AD70" s="535"/>
      <c r="AE70" s="210" t="s">
        <v>174</v>
      </c>
      <c r="AF70" s="512" t="s">
        <v>175</v>
      </c>
      <c r="AG70" s="513" t="str">
        <f t="shared" si="5"/>
        <v/>
      </c>
      <c r="AH70" s="514" t="s">
        <v>176</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171</v>
      </c>
      <c r="X71" s="535"/>
      <c r="Y71" s="210" t="s">
        <v>172</v>
      </c>
      <c r="Z71" s="535"/>
      <c r="AA71" s="316" t="s">
        <v>173</v>
      </c>
      <c r="AB71" s="535"/>
      <c r="AC71" s="210" t="s">
        <v>172</v>
      </c>
      <c r="AD71" s="535"/>
      <c r="AE71" s="210" t="s">
        <v>174</v>
      </c>
      <c r="AF71" s="512" t="s">
        <v>175</v>
      </c>
      <c r="AG71" s="513" t="str">
        <f t="shared" si="5"/>
        <v/>
      </c>
      <c r="AH71" s="514" t="s">
        <v>176</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171</v>
      </c>
      <c r="X72" s="535"/>
      <c r="Y72" s="210" t="s">
        <v>172</v>
      </c>
      <c r="Z72" s="535"/>
      <c r="AA72" s="316" t="s">
        <v>173</v>
      </c>
      <c r="AB72" s="535"/>
      <c r="AC72" s="210" t="s">
        <v>172</v>
      </c>
      <c r="AD72" s="535"/>
      <c r="AE72" s="210" t="s">
        <v>174</v>
      </c>
      <c r="AF72" s="512" t="s">
        <v>175</v>
      </c>
      <c r="AG72" s="513" t="str">
        <f t="shared" si="5"/>
        <v/>
      </c>
      <c r="AH72" s="514" t="s">
        <v>176</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171</v>
      </c>
      <c r="X73" s="535"/>
      <c r="Y73" s="210" t="s">
        <v>172</v>
      </c>
      <c r="Z73" s="535"/>
      <c r="AA73" s="316" t="s">
        <v>173</v>
      </c>
      <c r="AB73" s="535"/>
      <c r="AC73" s="210" t="s">
        <v>172</v>
      </c>
      <c r="AD73" s="535"/>
      <c r="AE73" s="210" t="s">
        <v>174</v>
      </c>
      <c r="AF73" s="512" t="s">
        <v>175</v>
      </c>
      <c r="AG73" s="513" t="str">
        <f t="shared" si="5"/>
        <v/>
      </c>
      <c r="AH73" s="514" t="s">
        <v>176</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171</v>
      </c>
      <c r="X74" s="535"/>
      <c r="Y74" s="210" t="s">
        <v>172</v>
      </c>
      <c r="Z74" s="535"/>
      <c r="AA74" s="316" t="s">
        <v>173</v>
      </c>
      <c r="AB74" s="535"/>
      <c r="AC74" s="210" t="s">
        <v>172</v>
      </c>
      <c r="AD74" s="535"/>
      <c r="AE74" s="210" t="s">
        <v>174</v>
      </c>
      <c r="AF74" s="512" t="s">
        <v>175</v>
      </c>
      <c r="AG74" s="513" t="str">
        <f t="shared" si="5"/>
        <v/>
      </c>
      <c r="AH74" s="514" t="s">
        <v>176</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171</v>
      </c>
      <c r="X75" s="535"/>
      <c r="Y75" s="210" t="s">
        <v>172</v>
      </c>
      <c r="Z75" s="535"/>
      <c r="AA75" s="316" t="s">
        <v>173</v>
      </c>
      <c r="AB75" s="535"/>
      <c r="AC75" s="210" t="s">
        <v>172</v>
      </c>
      <c r="AD75" s="535"/>
      <c r="AE75" s="210" t="s">
        <v>174</v>
      </c>
      <c r="AF75" s="512" t="s">
        <v>175</v>
      </c>
      <c r="AG75" s="513" t="str">
        <f t="shared" si="5"/>
        <v/>
      </c>
      <c r="AH75" s="514" t="s">
        <v>176</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171</v>
      </c>
      <c r="X76" s="535"/>
      <c r="Y76" s="210" t="s">
        <v>172</v>
      </c>
      <c r="Z76" s="535"/>
      <c r="AA76" s="316" t="s">
        <v>173</v>
      </c>
      <c r="AB76" s="535"/>
      <c r="AC76" s="210" t="s">
        <v>172</v>
      </c>
      <c r="AD76" s="535"/>
      <c r="AE76" s="210" t="s">
        <v>174</v>
      </c>
      <c r="AF76" s="512" t="s">
        <v>175</v>
      </c>
      <c r="AG76" s="513" t="str">
        <f t="shared" si="5"/>
        <v/>
      </c>
      <c r="AH76" s="514" t="s">
        <v>176</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171</v>
      </c>
      <c r="X77" s="535"/>
      <c r="Y77" s="210" t="s">
        <v>172</v>
      </c>
      <c r="Z77" s="535"/>
      <c r="AA77" s="316" t="s">
        <v>173</v>
      </c>
      <c r="AB77" s="535"/>
      <c r="AC77" s="210" t="s">
        <v>172</v>
      </c>
      <c r="AD77" s="535"/>
      <c r="AE77" s="210" t="s">
        <v>174</v>
      </c>
      <c r="AF77" s="512" t="s">
        <v>175</v>
      </c>
      <c r="AG77" s="513" t="str">
        <f t="shared" si="5"/>
        <v/>
      </c>
      <c r="AH77" s="514" t="s">
        <v>176</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171</v>
      </c>
      <c r="X78" s="535"/>
      <c r="Y78" s="210" t="s">
        <v>172</v>
      </c>
      <c r="Z78" s="535"/>
      <c r="AA78" s="316" t="s">
        <v>173</v>
      </c>
      <c r="AB78" s="535"/>
      <c r="AC78" s="210" t="s">
        <v>172</v>
      </c>
      <c r="AD78" s="535"/>
      <c r="AE78" s="210" t="s">
        <v>174</v>
      </c>
      <c r="AF78" s="512" t="s">
        <v>175</v>
      </c>
      <c r="AG78" s="513" t="str">
        <f t="shared" si="5"/>
        <v/>
      </c>
      <c r="AH78" s="514" t="s">
        <v>176</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171</v>
      </c>
      <c r="X79" s="535"/>
      <c r="Y79" s="210" t="s">
        <v>172</v>
      </c>
      <c r="Z79" s="535"/>
      <c r="AA79" s="316" t="s">
        <v>173</v>
      </c>
      <c r="AB79" s="535"/>
      <c r="AC79" s="210" t="s">
        <v>172</v>
      </c>
      <c r="AD79" s="535"/>
      <c r="AE79" s="210" t="s">
        <v>174</v>
      </c>
      <c r="AF79" s="512" t="s">
        <v>175</v>
      </c>
      <c r="AG79" s="513" t="str">
        <f t="shared" si="5"/>
        <v/>
      </c>
      <c r="AH79" s="514" t="s">
        <v>176</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171</v>
      </c>
      <c r="X80" s="535"/>
      <c r="Y80" s="210" t="s">
        <v>172</v>
      </c>
      <c r="Z80" s="535"/>
      <c r="AA80" s="316" t="s">
        <v>173</v>
      </c>
      <c r="AB80" s="535"/>
      <c r="AC80" s="210" t="s">
        <v>172</v>
      </c>
      <c r="AD80" s="535"/>
      <c r="AE80" s="210" t="s">
        <v>174</v>
      </c>
      <c r="AF80" s="512" t="s">
        <v>175</v>
      </c>
      <c r="AG80" s="513" t="str">
        <f t="shared" si="5"/>
        <v/>
      </c>
      <c r="AH80" s="514" t="s">
        <v>176</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171</v>
      </c>
      <c r="X81" s="535"/>
      <c r="Y81" s="210" t="s">
        <v>172</v>
      </c>
      <c r="Z81" s="535"/>
      <c r="AA81" s="316" t="s">
        <v>173</v>
      </c>
      <c r="AB81" s="535"/>
      <c r="AC81" s="210" t="s">
        <v>172</v>
      </c>
      <c r="AD81" s="535"/>
      <c r="AE81" s="210" t="s">
        <v>174</v>
      </c>
      <c r="AF81" s="512" t="s">
        <v>175</v>
      </c>
      <c r="AG81" s="513" t="str">
        <f t="shared" ref="AG81:AG111" si="10">IF(X81&gt;=1,(AB81*12+AD81)-(X81*12+Z81)+1,"")</f>
        <v/>
      </c>
      <c r="AH81" s="514" t="s">
        <v>176</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171</v>
      </c>
      <c r="X82" s="535"/>
      <c r="Y82" s="210" t="s">
        <v>172</v>
      </c>
      <c r="Z82" s="535"/>
      <c r="AA82" s="316" t="s">
        <v>173</v>
      </c>
      <c r="AB82" s="535"/>
      <c r="AC82" s="210" t="s">
        <v>172</v>
      </c>
      <c r="AD82" s="535"/>
      <c r="AE82" s="210" t="s">
        <v>174</v>
      </c>
      <c r="AF82" s="512" t="s">
        <v>175</v>
      </c>
      <c r="AG82" s="513" t="str">
        <f t="shared" si="10"/>
        <v/>
      </c>
      <c r="AH82" s="514" t="s">
        <v>176</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171</v>
      </c>
      <c r="X83" s="535"/>
      <c r="Y83" s="210" t="s">
        <v>172</v>
      </c>
      <c r="Z83" s="535"/>
      <c r="AA83" s="316" t="s">
        <v>173</v>
      </c>
      <c r="AB83" s="535"/>
      <c r="AC83" s="210" t="s">
        <v>172</v>
      </c>
      <c r="AD83" s="535"/>
      <c r="AE83" s="210" t="s">
        <v>174</v>
      </c>
      <c r="AF83" s="512" t="s">
        <v>175</v>
      </c>
      <c r="AG83" s="513" t="str">
        <f t="shared" si="10"/>
        <v/>
      </c>
      <c r="AH83" s="514" t="s">
        <v>176</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171</v>
      </c>
      <c r="X84" s="535"/>
      <c r="Y84" s="210" t="s">
        <v>172</v>
      </c>
      <c r="Z84" s="535"/>
      <c r="AA84" s="316" t="s">
        <v>173</v>
      </c>
      <c r="AB84" s="535"/>
      <c r="AC84" s="210" t="s">
        <v>172</v>
      </c>
      <c r="AD84" s="535"/>
      <c r="AE84" s="210" t="s">
        <v>174</v>
      </c>
      <c r="AF84" s="512" t="s">
        <v>175</v>
      </c>
      <c r="AG84" s="513" t="str">
        <f t="shared" si="10"/>
        <v/>
      </c>
      <c r="AH84" s="514" t="s">
        <v>176</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171</v>
      </c>
      <c r="X85" s="535"/>
      <c r="Y85" s="210" t="s">
        <v>172</v>
      </c>
      <c r="Z85" s="535"/>
      <c r="AA85" s="316" t="s">
        <v>173</v>
      </c>
      <c r="AB85" s="535"/>
      <c r="AC85" s="210" t="s">
        <v>172</v>
      </c>
      <c r="AD85" s="535"/>
      <c r="AE85" s="210" t="s">
        <v>174</v>
      </c>
      <c r="AF85" s="512" t="s">
        <v>175</v>
      </c>
      <c r="AG85" s="513" t="str">
        <f t="shared" si="10"/>
        <v/>
      </c>
      <c r="AH85" s="514" t="s">
        <v>176</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171</v>
      </c>
      <c r="X86" s="535"/>
      <c r="Y86" s="210" t="s">
        <v>172</v>
      </c>
      <c r="Z86" s="535"/>
      <c r="AA86" s="316" t="s">
        <v>173</v>
      </c>
      <c r="AB86" s="535"/>
      <c r="AC86" s="210" t="s">
        <v>172</v>
      </c>
      <c r="AD86" s="535"/>
      <c r="AE86" s="210" t="s">
        <v>174</v>
      </c>
      <c r="AF86" s="512" t="s">
        <v>175</v>
      </c>
      <c r="AG86" s="513" t="str">
        <f t="shared" si="10"/>
        <v/>
      </c>
      <c r="AH86" s="514" t="s">
        <v>176</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171</v>
      </c>
      <c r="X87" s="535"/>
      <c r="Y87" s="210" t="s">
        <v>172</v>
      </c>
      <c r="Z87" s="535"/>
      <c r="AA87" s="316" t="s">
        <v>173</v>
      </c>
      <c r="AB87" s="535"/>
      <c r="AC87" s="210" t="s">
        <v>172</v>
      </c>
      <c r="AD87" s="535"/>
      <c r="AE87" s="210" t="s">
        <v>174</v>
      </c>
      <c r="AF87" s="512" t="s">
        <v>175</v>
      </c>
      <c r="AG87" s="513" t="str">
        <f t="shared" si="10"/>
        <v/>
      </c>
      <c r="AH87" s="514" t="s">
        <v>176</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171</v>
      </c>
      <c r="X88" s="535"/>
      <c r="Y88" s="210" t="s">
        <v>172</v>
      </c>
      <c r="Z88" s="535"/>
      <c r="AA88" s="316" t="s">
        <v>173</v>
      </c>
      <c r="AB88" s="535"/>
      <c r="AC88" s="210" t="s">
        <v>172</v>
      </c>
      <c r="AD88" s="535"/>
      <c r="AE88" s="210" t="s">
        <v>174</v>
      </c>
      <c r="AF88" s="512" t="s">
        <v>175</v>
      </c>
      <c r="AG88" s="513" t="str">
        <f t="shared" si="10"/>
        <v/>
      </c>
      <c r="AH88" s="514" t="s">
        <v>176</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171</v>
      </c>
      <c r="X89" s="535"/>
      <c r="Y89" s="210" t="s">
        <v>172</v>
      </c>
      <c r="Z89" s="535"/>
      <c r="AA89" s="316" t="s">
        <v>173</v>
      </c>
      <c r="AB89" s="535"/>
      <c r="AC89" s="210" t="s">
        <v>172</v>
      </c>
      <c r="AD89" s="535"/>
      <c r="AE89" s="210" t="s">
        <v>174</v>
      </c>
      <c r="AF89" s="512" t="s">
        <v>175</v>
      </c>
      <c r="AG89" s="513" t="str">
        <f t="shared" si="10"/>
        <v/>
      </c>
      <c r="AH89" s="514" t="s">
        <v>176</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171</v>
      </c>
      <c r="X90" s="535"/>
      <c r="Y90" s="210" t="s">
        <v>172</v>
      </c>
      <c r="Z90" s="535"/>
      <c r="AA90" s="316" t="s">
        <v>173</v>
      </c>
      <c r="AB90" s="535"/>
      <c r="AC90" s="210" t="s">
        <v>172</v>
      </c>
      <c r="AD90" s="535"/>
      <c r="AE90" s="210" t="s">
        <v>174</v>
      </c>
      <c r="AF90" s="512" t="s">
        <v>175</v>
      </c>
      <c r="AG90" s="513" t="str">
        <f t="shared" si="10"/>
        <v/>
      </c>
      <c r="AH90" s="514" t="s">
        <v>176</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171</v>
      </c>
      <c r="X91" s="535"/>
      <c r="Y91" s="210" t="s">
        <v>172</v>
      </c>
      <c r="Z91" s="535"/>
      <c r="AA91" s="316" t="s">
        <v>173</v>
      </c>
      <c r="AB91" s="535"/>
      <c r="AC91" s="210" t="s">
        <v>172</v>
      </c>
      <c r="AD91" s="535"/>
      <c r="AE91" s="210" t="s">
        <v>174</v>
      </c>
      <c r="AF91" s="512" t="s">
        <v>175</v>
      </c>
      <c r="AG91" s="513" t="str">
        <f t="shared" si="10"/>
        <v/>
      </c>
      <c r="AH91" s="514" t="s">
        <v>176</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171</v>
      </c>
      <c r="X92" s="535"/>
      <c r="Y92" s="210" t="s">
        <v>172</v>
      </c>
      <c r="Z92" s="535"/>
      <c r="AA92" s="316" t="s">
        <v>173</v>
      </c>
      <c r="AB92" s="535"/>
      <c r="AC92" s="210" t="s">
        <v>172</v>
      </c>
      <c r="AD92" s="535"/>
      <c r="AE92" s="210" t="s">
        <v>174</v>
      </c>
      <c r="AF92" s="512" t="s">
        <v>175</v>
      </c>
      <c r="AG92" s="513" t="str">
        <f t="shared" si="10"/>
        <v/>
      </c>
      <c r="AH92" s="514" t="s">
        <v>176</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171</v>
      </c>
      <c r="X93" s="535"/>
      <c r="Y93" s="210" t="s">
        <v>172</v>
      </c>
      <c r="Z93" s="535"/>
      <c r="AA93" s="316" t="s">
        <v>173</v>
      </c>
      <c r="AB93" s="535"/>
      <c r="AC93" s="210" t="s">
        <v>172</v>
      </c>
      <c r="AD93" s="535"/>
      <c r="AE93" s="210" t="s">
        <v>174</v>
      </c>
      <c r="AF93" s="512" t="s">
        <v>175</v>
      </c>
      <c r="AG93" s="513" t="str">
        <f t="shared" si="10"/>
        <v/>
      </c>
      <c r="AH93" s="514" t="s">
        <v>176</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171</v>
      </c>
      <c r="X94" s="535"/>
      <c r="Y94" s="210" t="s">
        <v>172</v>
      </c>
      <c r="Z94" s="535"/>
      <c r="AA94" s="316" t="s">
        <v>173</v>
      </c>
      <c r="AB94" s="535"/>
      <c r="AC94" s="210" t="s">
        <v>172</v>
      </c>
      <c r="AD94" s="535"/>
      <c r="AE94" s="210" t="s">
        <v>174</v>
      </c>
      <c r="AF94" s="512" t="s">
        <v>175</v>
      </c>
      <c r="AG94" s="513" t="str">
        <f t="shared" si="10"/>
        <v/>
      </c>
      <c r="AH94" s="514" t="s">
        <v>176</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171</v>
      </c>
      <c r="X95" s="535"/>
      <c r="Y95" s="210" t="s">
        <v>172</v>
      </c>
      <c r="Z95" s="535"/>
      <c r="AA95" s="316" t="s">
        <v>173</v>
      </c>
      <c r="AB95" s="535"/>
      <c r="AC95" s="210" t="s">
        <v>172</v>
      </c>
      <c r="AD95" s="535"/>
      <c r="AE95" s="210" t="s">
        <v>174</v>
      </c>
      <c r="AF95" s="512" t="s">
        <v>175</v>
      </c>
      <c r="AG95" s="513" t="str">
        <f t="shared" si="10"/>
        <v/>
      </c>
      <c r="AH95" s="514" t="s">
        <v>176</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171</v>
      </c>
      <c r="X96" s="535"/>
      <c r="Y96" s="210" t="s">
        <v>172</v>
      </c>
      <c r="Z96" s="535"/>
      <c r="AA96" s="316" t="s">
        <v>173</v>
      </c>
      <c r="AB96" s="535"/>
      <c r="AC96" s="210" t="s">
        <v>172</v>
      </c>
      <c r="AD96" s="535"/>
      <c r="AE96" s="210" t="s">
        <v>174</v>
      </c>
      <c r="AF96" s="512" t="s">
        <v>175</v>
      </c>
      <c r="AG96" s="513" t="str">
        <f t="shared" si="10"/>
        <v/>
      </c>
      <c r="AH96" s="514" t="s">
        <v>176</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171</v>
      </c>
      <c r="X97" s="535"/>
      <c r="Y97" s="210" t="s">
        <v>172</v>
      </c>
      <c r="Z97" s="535"/>
      <c r="AA97" s="316" t="s">
        <v>173</v>
      </c>
      <c r="AB97" s="535"/>
      <c r="AC97" s="210" t="s">
        <v>172</v>
      </c>
      <c r="AD97" s="535"/>
      <c r="AE97" s="210" t="s">
        <v>174</v>
      </c>
      <c r="AF97" s="512" t="s">
        <v>175</v>
      </c>
      <c r="AG97" s="513" t="str">
        <f t="shared" si="10"/>
        <v/>
      </c>
      <c r="AH97" s="514" t="s">
        <v>176</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171</v>
      </c>
      <c r="X98" s="535"/>
      <c r="Y98" s="210" t="s">
        <v>172</v>
      </c>
      <c r="Z98" s="535"/>
      <c r="AA98" s="316" t="s">
        <v>173</v>
      </c>
      <c r="AB98" s="535"/>
      <c r="AC98" s="210" t="s">
        <v>172</v>
      </c>
      <c r="AD98" s="535"/>
      <c r="AE98" s="210" t="s">
        <v>174</v>
      </c>
      <c r="AF98" s="512" t="s">
        <v>175</v>
      </c>
      <c r="AG98" s="513" t="str">
        <f t="shared" si="10"/>
        <v/>
      </c>
      <c r="AH98" s="514" t="s">
        <v>176</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171</v>
      </c>
      <c r="X99" s="535"/>
      <c r="Y99" s="210" t="s">
        <v>172</v>
      </c>
      <c r="Z99" s="535"/>
      <c r="AA99" s="316" t="s">
        <v>173</v>
      </c>
      <c r="AB99" s="535"/>
      <c r="AC99" s="210" t="s">
        <v>172</v>
      </c>
      <c r="AD99" s="535"/>
      <c r="AE99" s="210" t="s">
        <v>174</v>
      </c>
      <c r="AF99" s="512" t="s">
        <v>175</v>
      </c>
      <c r="AG99" s="513" t="str">
        <f t="shared" si="10"/>
        <v/>
      </c>
      <c r="AH99" s="514" t="s">
        <v>176</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171</v>
      </c>
      <c r="X100" s="535"/>
      <c r="Y100" s="210" t="s">
        <v>172</v>
      </c>
      <c r="Z100" s="535"/>
      <c r="AA100" s="316" t="s">
        <v>173</v>
      </c>
      <c r="AB100" s="535"/>
      <c r="AC100" s="210" t="s">
        <v>172</v>
      </c>
      <c r="AD100" s="535"/>
      <c r="AE100" s="210" t="s">
        <v>174</v>
      </c>
      <c r="AF100" s="512" t="s">
        <v>175</v>
      </c>
      <c r="AG100" s="513" t="str">
        <f t="shared" si="10"/>
        <v/>
      </c>
      <c r="AH100" s="514" t="s">
        <v>176</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171</v>
      </c>
      <c r="X101" s="535"/>
      <c r="Y101" s="210" t="s">
        <v>172</v>
      </c>
      <c r="Z101" s="535"/>
      <c r="AA101" s="316" t="s">
        <v>173</v>
      </c>
      <c r="AB101" s="535"/>
      <c r="AC101" s="210" t="s">
        <v>172</v>
      </c>
      <c r="AD101" s="535"/>
      <c r="AE101" s="210" t="s">
        <v>174</v>
      </c>
      <c r="AF101" s="512" t="s">
        <v>175</v>
      </c>
      <c r="AG101" s="513" t="str">
        <f t="shared" si="10"/>
        <v/>
      </c>
      <c r="AH101" s="514" t="s">
        <v>176</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171</v>
      </c>
      <c r="X102" s="535"/>
      <c r="Y102" s="210" t="s">
        <v>172</v>
      </c>
      <c r="Z102" s="535"/>
      <c r="AA102" s="316" t="s">
        <v>173</v>
      </c>
      <c r="AB102" s="535"/>
      <c r="AC102" s="210" t="s">
        <v>172</v>
      </c>
      <c r="AD102" s="535"/>
      <c r="AE102" s="210" t="s">
        <v>174</v>
      </c>
      <c r="AF102" s="512" t="s">
        <v>175</v>
      </c>
      <c r="AG102" s="513" t="str">
        <f t="shared" si="10"/>
        <v/>
      </c>
      <c r="AH102" s="514" t="s">
        <v>176</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171</v>
      </c>
      <c r="X103" s="535"/>
      <c r="Y103" s="210" t="s">
        <v>172</v>
      </c>
      <c r="Z103" s="535"/>
      <c r="AA103" s="316" t="s">
        <v>173</v>
      </c>
      <c r="AB103" s="535"/>
      <c r="AC103" s="210" t="s">
        <v>172</v>
      </c>
      <c r="AD103" s="535"/>
      <c r="AE103" s="210" t="s">
        <v>174</v>
      </c>
      <c r="AF103" s="512" t="s">
        <v>175</v>
      </c>
      <c r="AG103" s="513" t="str">
        <f t="shared" si="10"/>
        <v/>
      </c>
      <c r="AH103" s="514" t="s">
        <v>176</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171</v>
      </c>
      <c r="X104" s="535"/>
      <c r="Y104" s="210" t="s">
        <v>172</v>
      </c>
      <c r="Z104" s="535"/>
      <c r="AA104" s="316" t="s">
        <v>173</v>
      </c>
      <c r="AB104" s="535"/>
      <c r="AC104" s="210" t="s">
        <v>172</v>
      </c>
      <c r="AD104" s="535"/>
      <c r="AE104" s="210" t="s">
        <v>174</v>
      </c>
      <c r="AF104" s="512" t="s">
        <v>175</v>
      </c>
      <c r="AG104" s="513" t="str">
        <f t="shared" si="10"/>
        <v/>
      </c>
      <c r="AH104" s="514" t="s">
        <v>176</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171</v>
      </c>
      <c r="X105" s="535"/>
      <c r="Y105" s="210" t="s">
        <v>172</v>
      </c>
      <c r="Z105" s="535"/>
      <c r="AA105" s="316" t="s">
        <v>173</v>
      </c>
      <c r="AB105" s="535"/>
      <c r="AC105" s="210" t="s">
        <v>172</v>
      </c>
      <c r="AD105" s="535"/>
      <c r="AE105" s="210" t="s">
        <v>174</v>
      </c>
      <c r="AF105" s="512" t="s">
        <v>175</v>
      </c>
      <c r="AG105" s="513" t="str">
        <f t="shared" si="10"/>
        <v/>
      </c>
      <c r="AH105" s="514" t="s">
        <v>176</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171</v>
      </c>
      <c r="X106" s="535"/>
      <c r="Y106" s="210" t="s">
        <v>172</v>
      </c>
      <c r="Z106" s="535"/>
      <c r="AA106" s="316" t="s">
        <v>173</v>
      </c>
      <c r="AB106" s="535"/>
      <c r="AC106" s="210" t="s">
        <v>172</v>
      </c>
      <c r="AD106" s="535"/>
      <c r="AE106" s="210" t="s">
        <v>174</v>
      </c>
      <c r="AF106" s="512" t="s">
        <v>175</v>
      </c>
      <c r="AG106" s="513" t="str">
        <f t="shared" si="10"/>
        <v/>
      </c>
      <c r="AH106" s="514" t="s">
        <v>176</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171</v>
      </c>
      <c r="X107" s="535"/>
      <c r="Y107" s="210" t="s">
        <v>172</v>
      </c>
      <c r="Z107" s="535"/>
      <c r="AA107" s="316" t="s">
        <v>173</v>
      </c>
      <c r="AB107" s="535"/>
      <c r="AC107" s="210" t="s">
        <v>172</v>
      </c>
      <c r="AD107" s="535"/>
      <c r="AE107" s="210" t="s">
        <v>174</v>
      </c>
      <c r="AF107" s="512" t="s">
        <v>175</v>
      </c>
      <c r="AG107" s="513" t="str">
        <f t="shared" si="10"/>
        <v/>
      </c>
      <c r="AH107" s="514" t="s">
        <v>176</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171</v>
      </c>
      <c r="X108" s="535"/>
      <c r="Y108" s="210" t="s">
        <v>172</v>
      </c>
      <c r="Z108" s="535"/>
      <c r="AA108" s="316" t="s">
        <v>173</v>
      </c>
      <c r="AB108" s="535"/>
      <c r="AC108" s="210" t="s">
        <v>172</v>
      </c>
      <c r="AD108" s="535"/>
      <c r="AE108" s="210" t="s">
        <v>174</v>
      </c>
      <c r="AF108" s="512" t="s">
        <v>175</v>
      </c>
      <c r="AG108" s="513" t="str">
        <f t="shared" si="10"/>
        <v/>
      </c>
      <c r="AH108" s="514" t="s">
        <v>176</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171</v>
      </c>
      <c r="X109" s="535"/>
      <c r="Y109" s="210" t="s">
        <v>172</v>
      </c>
      <c r="Z109" s="535"/>
      <c r="AA109" s="316" t="s">
        <v>173</v>
      </c>
      <c r="AB109" s="535"/>
      <c r="AC109" s="210" t="s">
        <v>172</v>
      </c>
      <c r="AD109" s="535"/>
      <c r="AE109" s="210" t="s">
        <v>174</v>
      </c>
      <c r="AF109" s="512" t="s">
        <v>175</v>
      </c>
      <c r="AG109" s="513" t="str">
        <f t="shared" si="10"/>
        <v/>
      </c>
      <c r="AH109" s="514" t="s">
        <v>176</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171</v>
      </c>
      <c r="X110" s="535"/>
      <c r="Y110" s="210" t="s">
        <v>172</v>
      </c>
      <c r="Z110" s="535"/>
      <c r="AA110" s="316" t="s">
        <v>173</v>
      </c>
      <c r="AB110" s="535"/>
      <c r="AC110" s="210" t="s">
        <v>172</v>
      </c>
      <c r="AD110" s="535"/>
      <c r="AE110" s="210" t="s">
        <v>174</v>
      </c>
      <c r="AF110" s="512" t="s">
        <v>175</v>
      </c>
      <c r="AG110" s="513" t="str">
        <f t="shared" si="10"/>
        <v/>
      </c>
      <c r="AH110" s="514" t="s">
        <v>176</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171</v>
      </c>
      <c r="X111" s="542"/>
      <c r="Y111" s="543" t="s">
        <v>172</v>
      </c>
      <c r="Z111" s="542"/>
      <c r="AA111" s="544" t="s">
        <v>173</v>
      </c>
      <c r="AB111" s="542"/>
      <c r="AC111" s="543" t="s">
        <v>172</v>
      </c>
      <c r="AD111" s="542"/>
      <c r="AE111" s="543" t="s">
        <v>174</v>
      </c>
      <c r="AF111" s="545" t="s">
        <v>175</v>
      </c>
      <c r="AG111" s="546" t="str">
        <f t="shared" si="10"/>
        <v/>
      </c>
      <c r="AH111" s="547" t="s">
        <v>176</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 ref="AI9:AI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topLeftCell="Q1" zoomScale="85" zoomScaleNormal="85" zoomScaleSheetLayoutView="85"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409</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6" t="s">
        <v>487</v>
      </c>
      <c r="R2" s="1286"/>
      <c r="S2" s="1286"/>
      <c r="T2" s="1286"/>
      <c r="U2" s="1286"/>
      <c r="V2" s="1286"/>
      <c r="W2" s="1286"/>
      <c r="X2" s="1286"/>
      <c r="Y2" s="1286"/>
      <c r="Z2" s="1286"/>
      <c r="AA2" s="1286"/>
      <c r="AB2" s="1286"/>
      <c r="AC2" s="1286"/>
      <c r="AD2" s="1286"/>
      <c r="AE2" s="1286"/>
      <c r="AF2" s="1286"/>
      <c r="AG2" s="1286"/>
      <c r="AH2" s="1286"/>
      <c r="AI2" s="1286"/>
      <c r="AJ2" s="1286"/>
      <c r="AK2" s="1286"/>
      <c r="AL2" s="784"/>
    </row>
    <row r="3" spans="1:38" ht="27" customHeight="1" thickBot="1">
      <c r="A3" s="1289" t="s">
        <v>6</v>
      </c>
      <c r="B3" s="1289"/>
      <c r="C3" s="1290"/>
      <c r="D3" s="1291" t="str">
        <f>IF(基本情報入力シート!M16="","",基本情報入力シート!M16)</f>
        <v/>
      </c>
      <c r="E3" s="1292"/>
      <c r="F3" s="1292"/>
      <c r="G3" s="1292"/>
      <c r="H3" s="1292"/>
      <c r="I3" s="1292"/>
      <c r="J3" s="1292"/>
      <c r="K3" s="1292"/>
      <c r="L3" s="1292"/>
      <c r="M3" s="1292"/>
      <c r="N3" s="1292"/>
      <c r="O3" s="1293"/>
      <c r="P3" s="470"/>
      <c r="Q3" s="1286"/>
      <c r="R3" s="1286"/>
      <c r="S3" s="1286"/>
      <c r="T3" s="1286"/>
      <c r="U3" s="1286"/>
      <c r="V3" s="1286"/>
      <c r="W3" s="1286"/>
      <c r="X3" s="1286"/>
      <c r="Y3" s="1286"/>
      <c r="Z3" s="1286"/>
      <c r="AA3" s="1286"/>
      <c r="AB3" s="1286"/>
      <c r="AC3" s="1286"/>
      <c r="AD3" s="1286"/>
      <c r="AE3" s="1286"/>
      <c r="AF3" s="1286"/>
      <c r="AG3" s="1286"/>
      <c r="AH3" s="1286"/>
      <c r="AI3" s="1286"/>
      <c r="AJ3" s="1286"/>
      <c r="AK3" s="1286"/>
      <c r="AL3" s="784"/>
    </row>
    <row r="4" spans="1:38" ht="21" customHeight="1" thickBot="1">
      <c r="A4" s="601"/>
      <c r="B4" s="601"/>
      <c r="C4" s="601"/>
      <c r="D4" s="602"/>
      <c r="E4" s="602"/>
      <c r="F4" s="602"/>
      <c r="G4" s="602"/>
      <c r="H4" s="602"/>
      <c r="I4" s="602"/>
      <c r="J4" s="602"/>
      <c r="K4" s="602"/>
      <c r="L4" s="602"/>
      <c r="M4" s="602"/>
      <c r="N4" s="602"/>
      <c r="O4" s="602"/>
      <c r="P4" s="473"/>
      <c r="Q4" s="1286"/>
      <c r="R4" s="1286"/>
      <c r="S4" s="1286"/>
      <c r="T4" s="1286"/>
      <c r="U4" s="1286"/>
      <c r="V4" s="1286"/>
      <c r="W4" s="1286"/>
      <c r="X4" s="1286"/>
      <c r="Y4" s="1286"/>
      <c r="Z4" s="1286"/>
      <c r="AA4" s="1286"/>
      <c r="AB4" s="1286"/>
      <c r="AC4" s="1286"/>
      <c r="AD4" s="1286"/>
      <c r="AE4" s="1286"/>
      <c r="AF4" s="1286"/>
      <c r="AG4" s="1286"/>
      <c r="AH4" s="1286"/>
      <c r="AI4" s="1286"/>
      <c r="AJ4" s="1286"/>
      <c r="AK4" s="1286"/>
      <c r="AL4" s="784"/>
    </row>
    <row r="5" spans="1:38" ht="27.75" customHeight="1" thickBot="1">
      <c r="A5" s="1266" t="s">
        <v>470</v>
      </c>
      <c r="B5" s="1267"/>
      <c r="C5" s="1267"/>
      <c r="D5" s="1267"/>
      <c r="E5" s="1267"/>
      <c r="F5" s="1267"/>
      <c r="G5" s="1267"/>
      <c r="H5" s="1267"/>
      <c r="I5" s="1267"/>
      <c r="J5" s="1267"/>
      <c r="K5" s="1267"/>
      <c r="L5" s="1267"/>
      <c r="M5" s="1267"/>
      <c r="N5" s="1267"/>
      <c r="O5" s="603" t="str">
        <f>IF(SUM(AH12:AH111)=0,"",SUM(AH12:AH111))</f>
        <v/>
      </c>
      <c r="P5" s="785"/>
      <c r="Q5" s="1286"/>
      <c r="R5" s="1286"/>
      <c r="S5" s="1286"/>
      <c r="T5" s="1286"/>
      <c r="U5" s="1286"/>
      <c r="V5" s="1286"/>
      <c r="W5" s="1286"/>
      <c r="X5" s="1286"/>
      <c r="Y5" s="1286"/>
      <c r="Z5" s="1286"/>
      <c r="AA5" s="1286"/>
      <c r="AB5" s="1286"/>
      <c r="AC5" s="1286"/>
      <c r="AD5" s="1286"/>
      <c r="AE5" s="1286"/>
      <c r="AF5" s="1286"/>
      <c r="AG5" s="1286"/>
      <c r="AH5" s="1286"/>
      <c r="AI5" s="1286"/>
      <c r="AJ5" s="1286"/>
      <c r="AK5" s="1286"/>
      <c r="AL5" s="784"/>
    </row>
    <row r="6" spans="1:38" ht="21" customHeight="1" thickBot="1">
      <c r="R6" s="604"/>
      <c r="S6" s="604"/>
      <c r="T6" s="180"/>
      <c r="AH6" s="605"/>
    </row>
    <row r="7" spans="1:38" ht="18" customHeight="1">
      <c r="A7" s="1294"/>
      <c r="B7" s="1296" t="s">
        <v>7</v>
      </c>
      <c r="C7" s="1297"/>
      <c r="D7" s="1297"/>
      <c r="E7" s="1297"/>
      <c r="F7" s="1297"/>
      <c r="G7" s="1297"/>
      <c r="H7" s="1297"/>
      <c r="I7" s="1297"/>
      <c r="J7" s="1297"/>
      <c r="K7" s="1298"/>
      <c r="L7" s="1284" t="s">
        <v>108</v>
      </c>
      <c r="M7" s="606"/>
      <c r="N7" s="607"/>
      <c r="O7" s="1302" t="s">
        <v>125</v>
      </c>
      <c r="P7" s="1306" t="s">
        <v>68</v>
      </c>
      <c r="Q7" s="1284" t="s">
        <v>478</v>
      </c>
      <c r="R7" s="1308" t="s">
        <v>411</v>
      </c>
      <c r="S7" s="1310" t="s">
        <v>442</v>
      </c>
      <c r="T7" s="1280" t="s">
        <v>451</v>
      </c>
      <c r="U7" s="1281"/>
      <c r="V7" s="1281"/>
      <c r="W7" s="1281"/>
      <c r="X7" s="1281"/>
      <c r="Y7" s="1281"/>
      <c r="Z7" s="1281"/>
      <c r="AA7" s="1281"/>
      <c r="AB7" s="1281"/>
      <c r="AC7" s="1281"/>
      <c r="AD7" s="1281"/>
      <c r="AE7" s="1281"/>
      <c r="AF7" s="1281"/>
      <c r="AG7" s="1281"/>
      <c r="AH7" s="1281"/>
      <c r="AI7" s="1281"/>
      <c r="AJ7" s="1281"/>
      <c r="AK7" s="1281"/>
      <c r="AL7" s="1282"/>
    </row>
    <row r="8" spans="1:38" ht="21.75" customHeight="1">
      <c r="A8" s="1295"/>
      <c r="B8" s="1299"/>
      <c r="C8" s="1300"/>
      <c r="D8" s="1300"/>
      <c r="E8" s="1300"/>
      <c r="F8" s="1300"/>
      <c r="G8" s="1300"/>
      <c r="H8" s="1300"/>
      <c r="I8" s="1300"/>
      <c r="J8" s="1300"/>
      <c r="K8" s="1301"/>
      <c r="L8" s="1285"/>
      <c r="M8" s="1304" t="s">
        <v>181</v>
      </c>
      <c r="N8" s="1305"/>
      <c r="O8" s="1303"/>
      <c r="P8" s="1307"/>
      <c r="Q8" s="1285"/>
      <c r="R8" s="1309"/>
      <c r="S8" s="1311"/>
      <c r="T8" s="1283" t="s">
        <v>99</v>
      </c>
      <c r="U8" s="1314" t="s">
        <v>426</v>
      </c>
      <c r="V8" s="1316" t="s">
        <v>443</v>
      </c>
      <c r="W8" s="1317"/>
      <c r="X8" s="1317"/>
      <c r="Y8" s="1317"/>
      <c r="Z8" s="1317"/>
      <c r="AA8" s="1317"/>
      <c r="AB8" s="1317"/>
      <c r="AC8" s="1317"/>
      <c r="AD8" s="1317"/>
      <c r="AE8" s="1317"/>
      <c r="AF8" s="1317"/>
      <c r="AG8" s="1318"/>
      <c r="AH8" s="1264" t="s">
        <v>441</v>
      </c>
      <c r="AI8" s="1312" t="s">
        <v>412</v>
      </c>
      <c r="AJ8" s="1312"/>
      <c r="AK8" s="1312"/>
      <c r="AL8" s="1313"/>
    </row>
    <row r="9" spans="1:38" ht="13.5" customHeight="1">
      <c r="A9" s="1295"/>
      <c r="B9" s="1299"/>
      <c r="C9" s="1300"/>
      <c r="D9" s="1300"/>
      <c r="E9" s="1300"/>
      <c r="F9" s="1300"/>
      <c r="G9" s="1300"/>
      <c r="H9" s="1300"/>
      <c r="I9" s="1300"/>
      <c r="J9" s="1300"/>
      <c r="K9" s="1301"/>
      <c r="L9" s="1285"/>
      <c r="M9" s="608"/>
      <c r="N9" s="609"/>
      <c r="O9" s="1303"/>
      <c r="P9" s="1307"/>
      <c r="Q9" s="1285"/>
      <c r="R9" s="1309"/>
      <c r="S9" s="1311"/>
      <c r="T9" s="1233"/>
      <c r="U9" s="1315"/>
      <c r="V9" s="1319"/>
      <c r="W9" s="1319"/>
      <c r="X9" s="1319"/>
      <c r="Y9" s="1319"/>
      <c r="Z9" s="1319"/>
      <c r="AA9" s="1319"/>
      <c r="AB9" s="1319"/>
      <c r="AC9" s="1319"/>
      <c r="AD9" s="1319"/>
      <c r="AE9" s="1319"/>
      <c r="AF9" s="1319"/>
      <c r="AG9" s="1305"/>
      <c r="AH9" s="1265"/>
      <c r="AI9" s="1287"/>
      <c r="AJ9" s="1288"/>
      <c r="AK9" s="729"/>
      <c r="AL9" s="742"/>
    </row>
    <row r="10" spans="1:38" ht="150" customHeight="1">
      <c r="A10" s="1295"/>
      <c r="B10" s="1299"/>
      <c r="C10" s="1300"/>
      <c r="D10" s="1300"/>
      <c r="E10" s="1300"/>
      <c r="F10" s="1300"/>
      <c r="G10" s="1300"/>
      <c r="H10" s="1300"/>
      <c r="I10" s="1300"/>
      <c r="J10" s="1300"/>
      <c r="K10" s="1301"/>
      <c r="L10" s="1285"/>
      <c r="M10" s="610" t="s">
        <v>182</v>
      </c>
      <c r="N10" s="610" t="s">
        <v>183</v>
      </c>
      <c r="O10" s="1303"/>
      <c r="P10" s="1307"/>
      <c r="Q10" s="1285"/>
      <c r="R10" s="1309"/>
      <c r="S10" s="1311"/>
      <c r="T10" s="1233"/>
      <c r="U10" s="1315"/>
      <c r="V10" s="1319"/>
      <c r="W10" s="1319"/>
      <c r="X10" s="1319"/>
      <c r="Y10" s="1319"/>
      <c r="Z10" s="1319"/>
      <c r="AA10" s="1319"/>
      <c r="AB10" s="1319"/>
      <c r="AC10" s="1319"/>
      <c r="AD10" s="1319"/>
      <c r="AE10" s="1319"/>
      <c r="AF10" s="1319"/>
      <c r="AG10" s="1305"/>
      <c r="AH10" s="1265"/>
      <c r="AI10" s="643" t="s">
        <v>427</v>
      </c>
      <c r="AJ10" s="644" t="s">
        <v>428</v>
      </c>
      <c r="AK10" s="729" t="s">
        <v>483</v>
      </c>
      <c r="AL10" s="743" t="s">
        <v>429</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171</v>
      </c>
      <c r="W17" s="628"/>
      <c r="X17" s="627" t="s">
        <v>172</v>
      </c>
      <c r="Y17" s="628"/>
      <c r="Z17" s="629" t="s">
        <v>173</v>
      </c>
      <c r="AA17" s="631"/>
      <c r="AB17" s="630" t="s">
        <v>172</v>
      </c>
      <c r="AC17" s="631"/>
      <c r="AD17" s="630" t="s">
        <v>174</v>
      </c>
      <c r="AE17" s="632" t="s">
        <v>175</v>
      </c>
      <c r="AF17" s="633" t="str">
        <f t="shared" si="1"/>
        <v/>
      </c>
      <c r="AG17" s="634" t="s">
        <v>176</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171</v>
      </c>
      <c r="W18" s="628"/>
      <c r="X18" s="627" t="s">
        <v>172</v>
      </c>
      <c r="Y18" s="628"/>
      <c r="Z18" s="629" t="s">
        <v>173</v>
      </c>
      <c r="AA18" s="631"/>
      <c r="AB18" s="630" t="s">
        <v>172</v>
      </c>
      <c r="AC18" s="631"/>
      <c r="AD18" s="630" t="s">
        <v>174</v>
      </c>
      <c r="AE18" s="632" t="s">
        <v>175</v>
      </c>
      <c r="AF18" s="633" t="str">
        <f t="shared" si="1"/>
        <v/>
      </c>
      <c r="AG18" s="634" t="s">
        <v>176</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171</v>
      </c>
      <c r="W19" s="628"/>
      <c r="X19" s="627" t="s">
        <v>172</v>
      </c>
      <c r="Y19" s="628"/>
      <c r="Z19" s="629" t="s">
        <v>173</v>
      </c>
      <c r="AA19" s="631"/>
      <c r="AB19" s="630" t="s">
        <v>172</v>
      </c>
      <c r="AC19" s="631"/>
      <c r="AD19" s="630" t="s">
        <v>174</v>
      </c>
      <c r="AE19" s="632" t="s">
        <v>175</v>
      </c>
      <c r="AF19" s="633" t="str">
        <f t="shared" si="1"/>
        <v/>
      </c>
      <c r="AG19" s="634" t="s">
        <v>176</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171</v>
      </c>
      <c r="W20" s="628"/>
      <c r="X20" s="627" t="s">
        <v>172</v>
      </c>
      <c r="Y20" s="628"/>
      <c r="Z20" s="629" t="s">
        <v>173</v>
      </c>
      <c r="AA20" s="631"/>
      <c r="AB20" s="630" t="s">
        <v>172</v>
      </c>
      <c r="AC20" s="631"/>
      <c r="AD20" s="630" t="s">
        <v>174</v>
      </c>
      <c r="AE20" s="632" t="s">
        <v>175</v>
      </c>
      <c r="AF20" s="633" t="str">
        <f t="shared" si="1"/>
        <v/>
      </c>
      <c r="AG20" s="634" t="s">
        <v>176</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171</v>
      </c>
      <c r="W21" s="628"/>
      <c r="X21" s="627" t="s">
        <v>172</v>
      </c>
      <c r="Y21" s="628"/>
      <c r="Z21" s="629" t="s">
        <v>173</v>
      </c>
      <c r="AA21" s="631"/>
      <c r="AB21" s="630" t="s">
        <v>172</v>
      </c>
      <c r="AC21" s="631"/>
      <c r="AD21" s="630" t="s">
        <v>174</v>
      </c>
      <c r="AE21" s="632" t="s">
        <v>175</v>
      </c>
      <c r="AF21" s="633" t="str">
        <f t="shared" si="1"/>
        <v/>
      </c>
      <c r="AG21" s="634" t="s">
        <v>176</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171</v>
      </c>
      <c r="W22" s="628"/>
      <c r="X22" s="627" t="s">
        <v>172</v>
      </c>
      <c r="Y22" s="628"/>
      <c r="Z22" s="629" t="s">
        <v>173</v>
      </c>
      <c r="AA22" s="631"/>
      <c r="AB22" s="630" t="s">
        <v>172</v>
      </c>
      <c r="AC22" s="631"/>
      <c r="AD22" s="630" t="s">
        <v>174</v>
      </c>
      <c r="AE22" s="632" t="s">
        <v>175</v>
      </c>
      <c r="AF22" s="633" t="str">
        <f t="shared" si="1"/>
        <v/>
      </c>
      <c r="AG22" s="634" t="s">
        <v>176</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171</v>
      </c>
      <c r="W23" s="628"/>
      <c r="X23" s="627" t="s">
        <v>172</v>
      </c>
      <c r="Y23" s="628"/>
      <c r="Z23" s="629" t="s">
        <v>173</v>
      </c>
      <c r="AA23" s="631"/>
      <c r="AB23" s="630" t="s">
        <v>172</v>
      </c>
      <c r="AC23" s="631"/>
      <c r="AD23" s="630" t="s">
        <v>174</v>
      </c>
      <c r="AE23" s="632" t="s">
        <v>175</v>
      </c>
      <c r="AF23" s="633" t="str">
        <f t="shared" si="1"/>
        <v/>
      </c>
      <c r="AG23" s="634" t="s">
        <v>176</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171</v>
      </c>
      <c r="W24" s="628"/>
      <c r="X24" s="627" t="s">
        <v>172</v>
      </c>
      <c r="Y24" s="628"/>
      <c r="Z24" s="629" t="s">
        <v>173</v>
      </c>
      <c r="AA24" s="631"/>
      <c r="AB24" s="630" t="s">
        <v>172</v>
      </c>
      <c r="AC24" s="631"/>
      <c r="AD24" s="630" t="s">
        <v>174</v>
      </c>
      <c r="AE24" s="632" t="s">
        <v>175</v>
      </c>
      <c r="AF24" s="633" t="str">
        <f t="shared" si="1"/>
        <v/>
      </c>
      <c r="AG24" s="634" t="s">
        <v>176</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171</v>
      </c>
      <c r="W25" s="628"/>
      <c r="X25" s="627" t="s">
        <v>172</v>
      </c>
      <c r="Y25" s="628"/>
      <c r="Z25" s="629" t="s">
        <v>173</v>
      </c>
      <c r="AA25" s="631"/>
      <c r="AB25" s="630" t="s">
        <v>172</v>
      </c>
      <c r="AC25" s="631"/>
      <c r="AD25" s="630" t="s">
        <v>174</v>
      </c>
      <c r="AE25" s="632" t="s">
        <v>175</v>
      </c>
      <c r="AF25" s="633" t="str">
        <f t="shared" si="1"/>
        <v/>
      </c>
      <c r="AG25" s="634" t="s">
        <v>176</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171</v>
      </c>
      <c r="W26" s="628"/>
      <c r="X26" s="627" t="s">
        <v>172</v>
      </c>
      <c r="Y26" s="628"/>
      <c r="Z26" s="629" t="s">
        <v>173</v>
      </c>
      <c r="AA26" s="631"/>
      <c r="AB26" s="630" t="s">
        <v>172</v>
      </c>
      <c r="AC26" s="631"/>
      <c r="AD26" s="630" t="s">
        <v>174</v>
      </c>
      <c r="AE26" s="632" t="s">
        <v>175</v>
      </c>
      <c r="AF26" s="633" t="str">
        <f t="shared" si="1"/>
        <v/>
      </c>
      <c r="AG26" s="634" t="s">
        <v>176</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171</v>
      </c>
      <c r="W27" s="628"/>
      <c r="X27" s="627" t="s">
        <v>172</v>
      </c>
      <c r="Y27" s="628"/>
      <c r="Z27" s="629" t="s">
        <v>173</v>
      </c>
      <c r="AA27" s="631"/>
      <c r="AB27" s="630" t="s">
        <v>172</v>
      </c>
      <c r="AC27" s="631"/>
      <c r="AD27" s="630" t="s">
        <v>174</v>
      </c>
      <c r="AE27" s="632" t="s">
        <v>175</v>
      </c>
      <c r="AF27" s="633" t="str">
        <f t="shared" si="1"/>
        <v/>
      </c>
      <c r="AG27" s="634" t="s">
        <v>176</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171</v>
      </c>
      <c r="W28" s="628"/>
      <c r="X28" s="627" t="s">
        <v>172</v>
      </c>
      <c r="Y28" s="628"/>
      <c r="Z28" s="629" t="s">
        <v>173</v>
      </c>
      <c r="AA28" s="631"/>
      <c r="AB28" s="630" t="s">
        <v>172</v>
      </c>
      <c r="AC28" s="631"/>
      <c r="AD28" s="630" t="s">
        <v>174</v>
      </c>
      <c r="AE28" s="632" t="s">
        <v>175</v>
      </c>
      <c r="AF28" s="633" t="str">
        <f t="shared" si="1"/>
        <v/>
      </c>
      <c r="AG28" s="634" t="s">
        <v>176</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171</v>
      </c>
      <c r="W29" s="628"/>
      <c r="X29" s="627" t="s">
        <v>172</v>
      </c>
      <c r="Y29" s="628"/>
      <c r="Z29" s="629" t="s">
        <v>173</v>
      </c>
      <c r="AA29" s="631"/>
      <c r="AB29" s="630" t="s">
        <v>172</v>
      </c>
      <c r="AC29" s="631"/>
      <c r="AD29" s="630" t="s">
        <v>174</v>
      </c>
      <c r="AE29" s="632" t="s">
        <v>175</v>
      </c>
      <c r="AF29" s="633" t="str">
        <f t="shared" si="1"/>
        <v/>
      </c>
      <c r="AG29" s="634" t="s">
        <v>176</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171</v>
      </c>
      <c r="W30" s="628"/>
      <c r="X30" s="627" t="s">
        <v>172</v>
      </c>
      <c r="Y30" s="628"/>
      <c r="Z30" s="629" t="s">
        <v>173</v>
      </c>
      <c r="AA30" s="631"/>
      <c r="AB30" s="630" t="s">
        <v>172</v>
      </c>
      <c r="AC30" s="631"/>
      <c r="AD30" s="630" t="s">
        <v>174</v>
      </c>
      <c r="AE30" s="632" t="s">
        <v>175</v>
      </c>
      <c r="AF30" s="633" t="str">
        <f t="shared" si="1"/>
        <v/>
      </c>
      <c r="AG30" s="634" t="s">
        <v>176</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171</v>
      </c>
      <c r="W31" s="628"/>
      <c r="X31" s="627" t="s">
        <v>172</v>
      </c>
      <c r="Y31" s="628"/>
      <c r="Z31" s="629" t="s">
        <v>173</v>
      </c>
      <c r="AA31" s="631"/>
      <c r="AB31" s="630" t="s">
        <v>172</v>
      </c>
      <c r="AC31" s="631"/>
      <c r="AD31" s="630" t="s">
        <v>174</v>
      </c>
      <c r="AE31" s="632" t="s">
        <v>175</v>
      </c>
      <c r="AF31" s="633" t="str">
        <f t="shared" si="1"/>
        <v/>
      </c>
      <c r="AG31" s="634" t="s">
        <v>176</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171</v>
      </c>
      <c r="W32" s="628"/>
      <c r="X32" s="627" t="s">
        <v>172</v>
      </c>
      <c r="Y32" s="628"/>
      <c r="Z32" s="629" t="s">
        <v>173</v>
      </c>
      <c r="AA32" s="631"/>
      <c r="AB32" s="630" t="s">
        <v>172</v>
      </c>
      <c r="AC32" s="631"/>
      <c r="AD32" s="630" t="s">
        <v>174</v>
      </c>
      <c r="AE32" s="632" t="s">
        <v>175</v>
      </c>
      <c r="AF32" s="633" t="str">
        <f t="shared" si="1"/>
        <v/>
      </c>
      <c r="AG32" s="634" t="s">
        <v>176</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171</v>
      </c>
      <c r="W33" s="628"/>
      <c r="X33" s="627" t="s">
        <v>172</v>
      </c>
      <c r="Y33" s="628"/>
      <c r="Z33" s="629" t="s">
        <v>173</v>
      </c>
      <c r="AA33" s="631"/>
      <c r="AB33" s="630" t="s">
        <v>172</v>
      </c>
      <c r="AC33" s="631"/>
      <c r="AD33" s="630" t="s">
        <v>174</v>
      </c>
      <c r="AE33" s="632" t="s">
        <v>175</v>
      </c>
      <c r="AF33" s="633" t="str">
        <f t="shared" si="1"/>
        <v/>
      </c>
      <c r="AG33" s="634" t="s">
        <v>176</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171</v>
      </c>
      <c r="W34" s="628"/>
      <c r="X34" s="627" t="s">
        <v>172</v>
      </c>
      <c r="Y34" s="628"/>
      <c r="Z34" s="629" t="s">
        <v>173</v>
      </c>
      <c r="AA34" s="631"/>
      <c r="AB34" s="630" t="s">
        <v>172</v>
      </c>
      <c r="AC34" s="631"/>
      <c r="AD34" s="630" t="s">
        <v>174</v>
      </c>
      <c r="AE34" s="632" t="s">
        <v>175</v>
      </c>
      <c r="AF34" s="633" t="str">
        <f t="shared" si="1"/>
        <v/>
      </c>
      <c r="AG34" s="634" t="s">
        <v>176</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171</v>
      </c>
      <c r="W35" s="628"/>
      <c r="X35" s="627" t="s">
        <v>172</v>
      </c>
      <c r="Y35" s="628"/>
      <c r="Z35" s="629" t="s">
        <v>173</v>
      </c>
      <c r="AA35" s="631"/>
      <c r="AB35" s="630" t="s">
        <v>172</v>
      </c>
      <c r="AC35" s="631"/>
      <c r="AD35" s="630" t="s">
        <v>174</v>
      </c>
      <c r="AE35" s="632" t="s">
        <v>175</v>
      </c>
      <c r="AF35" s="633" t="str">
        <f t="shared" si="1"/>
        <v/>
      </c>
      <c r="AG35" s="634" t="s">
        <v>176</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171</v>
      </c>
      <c r="W36" s="628"/>
      <c r="X36" s="627" t="s">
        <v>172</v>
      </c>
      <c r="Y36" s="628"/>
      <c r="Z36" s="629" t="s">
        <v>173</v>
      </c>
      <c r="AA36" s="631"/>
      <c r="AB36" s="630" t="s">
        <v>172</v>
      </c>
      <c r="AC36" s="631"/>
      <c r="AD36" s="630" t="s">
        <v>174</v>
      </c>
      <c r="AE36" s="632" t="s">
        <v>175</v>
      </c>
      <c r="AF36" s="633" t="str">
        <f t="shared" si="1"/>
        <v/>
      </c>
      <c r="AG36" s="634" t="s">
        <v>176</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171</v>
      </c>
      <c r="W37" s="628"/>
      <c r="X37" s="627" t="s">
        <v>172</v>
      </c>
      <c r="Y37" s="628"/>
      <c r="Z37" s="629" t="s">
        <v>173</v>
      </c>
      <c r="AA37" s="631"/>
      <c r="AB37" s="630" t="s">
        <v>172</v>
      </c>
      <c r="AC37" s="631"/>
      <c r="AD37" s="630" t="s">
        <v>174</v>
      </c>
      <c r="AE37" s="632" t="s">
        <v>175</v>
      </c>
      <c r="AF37" s="633" t="str">
        <f t="shared" si="1"/>
        <v/>
      </c>
      <c r="AG37" s="634" t="s">
        <v>176</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171</v>
      </c>
      <c r="W38" s="628"/>
      <c r="X38" s="627" t="s">
        <v>172</v>
      </c>
      <c r="Y38" s="628"/>
      <c r="Z38" s="629" t="s">
        <v>173</v>
      </c>
      <c r="AA38" s="631"/>
      <c r="AB38" s="630" t="s">
        <v>172</v>
      </c>
      <c r="AC38" s="631"/>
      <c r="AD38" s="630" t="s">
        <v>174</v>
      </c>
      <c r="AE38" s="632" t="s">
        <v>175</v>
      </c>
      <c r="AF38" s="633" t="str">
        <f t="shared" si="1"/>
        <v/>
      </c>
      <c r="AG38" s="634" t="s">
        <v>176</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171</v>
      </c>
      <c r="W39" s="628"/>
      <c r="X39" s="627" t="s">
        <v>172</v>
      </c>
      <c r="Y39" s="628"/>
      <c r="Z39" s="629" t="s">
        <v>173</v>
      </c>
      <c r="AA39" s="631"/>
      <c r="AB39" s="630" t="s">
        <v>172</v>
      </c>
      <c r="AC39" s="631"/>
      <c r="AD39" s="630" t="s">
        <v>174</v>
      </c>
      <c r="AE39" s="632" t="s">
        <v>175</v>
      </c>
      <c r="AF39" s="633" t="str">
        <f t="shared" si="1"/>
        <v/>
      </c>
      <c r="AG39" s="634" t="s">
        <v>176</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171</v>
      </c>
      <c r="W40" s="628"/>
      <c r="X40" s="627" t="s">
        <v>172</v>
      </c>
      <c r="Y40" s="628"/>
      <c r="Z40" s="629" t="s">
        <v>173</v>
      </c>
      <c r="AA40" s="631"/>
      <c r="AB40" s="630" t="s">
        <v>172</v>
      </c>
      <c r="AC40" s="631"/>
      <c r="AD40" s="630" t="s">
        <v>174</v>
      </c>
      <c r="AE40" s="632" t="s">
        <v>175</v>
      </c>
      <c r="AF40" s="633" t="str">
        <f t="shared" si="1"/>
        <v/>
      </c>
      <c r="AG40" s="634" t="s">
        <v>176</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171</v>
      </c>
      <c r="W41" s="628"/>
      <c r="X41" s="627" t="s">
        <v>172</v>
      </c>
      <c r="Y41" s="628"/>
      <c r="Z41" s="629" t="s">
        <v>173</v>
      </c>
      <c r="AA41" s="631"/>
      <c r="AB41" s="630" t="s">
        <v>172</v>
      </c>
      <c r="AC41" s="631"/>
      <c r="AD41" s="630" t="s">
        <v>174</v>
      </c>
      <c r="AE41" s="632" t="s">
        <v>175</v>
      </c>
      <c r="AF41" s="633" t="str">
        <f t="shared" si="1"/>
        <v/>
      </c>
      <c r="AG41" s="634" t="s">
        <v>176</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171</v>
      </c>
      <c r="W42" s="628"/>
      <c r="X42" s="627" t="s">
        <v>172</v>
      </c>
      <c r="Y42" s="628"/>
      <c r="Z42" s="629" t="s">
        <v>173</v>
      </c>
      <c r="AA42" s="631"/>
      <c r="AB42" s="630" t="s">
        <v>172</v>
      </c>
      <c r="AC42" s="631"/>
      <c r="AD42" s="630" t="s">
        <v>174</v>
      </c>
      <c r="AE42" s="632" t="s">
        <v>175</v>
      </c>
      <c r="AF42" s="633" t="str">
        <f t="shared" si="1"/>
        <v/>
      </c>
      <c r="AG42" s="634" t="s">
        <v>176</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171</v>
      </c>
      <c r="W43" s="628"/>
      <c r="X43" s="627" t="s">
        <v>172</v>
      </c>
      <c r="Y43" s="628"/>
      <c r="Z43" s="629" t="s">
        <v>173</v>
      </c>
      <c r="AA43" s="631"/>
      <c r="AB43" s="630" t="s">
        <v>172</v>
      </c>
      <c r="AC43" s="631"/>
      <c r="AD43" s="630" t="s">
        <v>174</v>
      </c>
      <c r="AE43" s="632" t="s">
        <v>175</v>
      </c>
      <c r="AF43" s="633" t="str">
        <f t="shared" si="1"/>
        <v/>
      </c>
      <c r="AG43" s="634" t="s">
        <v>176</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171</v>
      </c>
      <c r="W44" s="628"/>
      <c r="X44" s="627" t="s">
        <v>172</v>
      </c>
      <c r="Y44" s="628"/>
      <c r="Z44" s="629" t="s">
        <v>173</v>
      </c>
      <c r="AA44" s="631"/>
      <c r="AB44" s="630" t="s">
        <v>172</v>
      </c>
      <c r="AC44" s="631"/>
      <c r="AD44" s="630" t="s">
        <v>174</v>
      </c>
      <c r="AE44" s="632" t="s">
        <v>175</v>
      </c>
      <c r="AF44" s="633" t="str">
        <f t="shared" si="1"/>
        <v/>
      </c>
      <c r="AG44" s="634" t="s">
        <v>176</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171</v>
      </c>
      <c r="W45" s="628"/>
      <c r="X45" s="627" t="s">
        <v>172</v>
      </c>
      <c r="Y45" s="628"/>
      <c r="Z45" s="629" t="s">
        <v>173</v>
      </c>
      <c r="AA45" s="631"/>
      <c r="AB45" s="630" t="s">
        <v>172</v>
      </c>
      <c r="AC45" s="631"/>
      <c r="AD45" s="630" t="s">
        <v>174</v>
      </c>
      <c r="AE45" s="632" t="s">
        <v>175</v>
      </c>
      <c r="AF45" s="633" t="str">
        <f t="shared" si="1"/>
        <v/>
      </c>
      <c r="AG45" s="634" t="s">
        <v>176</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171</v>
      </c>
      <c r="W46" s="628"/>
      <c r="X46" s="627" t="s">
        <v>172</v>
      </c>
      <c r="Y46" s="628"/>
      <c r="Z46" s="629" t="s">
        <v>173</v>
      </c>
      <c r="AA46" s="631"/>
      <c r="AB46" s="630" t="s">
        <v>172</v>
      </c>
      <c r="AC46" s="631"/>
      <c r="AD46" s="630" t="s">
        <v>174</v>
      </c>
      <c r="AE46" s="632" t="s">
        <v>175</v>
      </c>
      <c r="AF46" s="633" t="str">
        <f t="shared" si="1"/>
        <v/>
      </c>
      <c r="AG46" s="634" t="s">
        <v>176</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171</v>
      </c>
      <c r="W47" s="628"/>
      <c r="X47" s="627" t="s">
        <v>172</v>
      </c>
      <c r="Y47" s="628"/>
      <c r="Z47" s="629" t="s">
        <v>173</v>
      </c>
      <c r="AA47" s="631"/>
      <c r="AB47" s="630" t="s">
        <v>172</v>
      </c>
      <c r="AC47" s="631"/>
      <c r="AD47" s="630" t="s">
        <v>174</v>
      </c>
      <c r="AE47" s="632" t="s">
        <v>175</v>
      </c>
      <c r="AF47" s="633" t="str">
        <f t="shared" si="1"/>
        <v/>
      </c>
      <c r="AG47" s="634" t="s">
        <v>176</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171</v>
      </c>
      <c r="W48" s="628"/>
      <c r="X48" s="627" t="s">
        <v>172</v>
      </c>
      <c r="Y48" s="628"/>
      <c r="Z48" s="629" t="s">
        <v>173</v>
      </c>
      <c r="AA48" s="631"/>
      <c r="AB48" s="630" t="s">
        <v>172</v>
      </c>
      <c r="AC48" s="631"/>
      <c r="AD48" s="630" t="s">
        <v>174</v>
      </c>
      <c r="AE48" s="632" t="s">
        <v>175</v>
      </c>
      <c r="AF48" s="633" t="str">
        <f t="shared" si="1"/>
        <v/>
      </c>
      <c r="AG48" s="634" t="s">
        <v>176</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171</v>
      </c>
      <c r="W49" s="628"/>
      <c r="X49" s="627" t="s">
        <v>172</v>
      </c>
      <c r="Y49" s="628"/>
      <c r="Z49" s="629" t="s">
        <v>173</v>
      </c>
      <c r="AA49" s="631"/>
      <c r="AB49" s="630" t="s">
        <v>172</v>
      </c>
      <c r="AC49" s="631"/>
      <c r="AD49" s="630" t="s">
        <v>174</v>
      </c>
      <c r="AE49" s="632" t="s">
        <v>175</v>
      </c>
      <c r="AF49" s="633" t="str">
        <f t="shared" si="1"/>
        <v/>
      </c>
      <c r="AG49" s="634" t="s">
        <v>176</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171</v>
      </c>
      <c r="W50" s="628"/>
      <c r="X50" s="627" t="s">
        <v>172</v>
      </c>
      <c r="Y50" s="628"/>
      <c r="Z50" s="629" t="s">
        <v>173</v>
      </c>
      <c r="AA50" s="631"/>
      <c r="AB50" s="630" t="s">
        <v>172</v>
      </c>
      <c r="AC50" s="631"/>
      <c r="AD50" s="630" t="s">
        <v>174</v>
      </c>
      <c r="AE50" s="632" t="s">
        <v>175</v>
      </c>
      <c r="AF50" s="633" t="str">
        <f t="shared" si="1"/>
        <v/>
      </c>
      <c r="AG50" s="634" t="s">
        <v>176</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171</v>
      </c>
      <c r="W51" s="628"/>
      <c r="X51" s="627" t="s">
        <v>172</v>
      </c>
      <c r="Y51" s="628"/>
      <c r="Z51" s="629" t="s">
        <v>173</v>
      </c>
      <c r="AA51" s="631"/>
      <c r="AB51" s="630" t="s">
        <v>172</v>
      </c>
      <c r="AC51" s="631"/>
      <c r="AD51" s="630" t="s">
        <v>174</v>
      </c>
      <c r="AE51" s="632" t="s">
        <v>175</v>
      </c>
      <c r="AF51" s="633" t="str">
        <f t="shared" si="1"/>
        <v/>
      </c>
      <c r="AG51" s="634" t="s">
        <v>176</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171</v>
      </c>
      <c r="W52" s="628"/>
      <c r="X52" s="627" t="s">
        <v>172</v>
      </c>
      <c r="Y52" s="628"/>
      <c r="Z52" s="629" t="s">
        <v>173</v>
      </c>
      <c r="AA52" s="631"/>
      <c r="AB52" s="630" t="s">
        <v>172</v>
      </c>
      <c r="AC52" s="631"/>
      <c r="AD52" s="630" t="s">
        <v>174</v>
      </c>
      <c r="AE52" s="632" t="s">
        <v>175</v>
      </c>
      <c r="AF52" s="633" t="str">
        <f t="shared" si="1"/>
        <v/>
      </c>
      <c r="AG52" s="634" t="s">
        <v>176</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171</v>
      </c>
      <c r="W53" s="628"/>
      <c r="X53" s="627" t="s">
        <v>172</v>
      </c>
      <c r="Y53" s="628"/>
      <c r="Z53" s="629" t="s">
        <v>173</v>
      </c>
      <c r="AA53" s="631"/>
      <c r="AB53" s="630" t="s">
        <v>172</v>
      </c>
      <c r="AC53" s="631"/>
      <c r="AD53" s="630" t="s">
        <v>174</v>
      </c>
      <c r="AE53" s="632" t="s">
        <v>175</v>
      </c>
      <c r="AF53" s="633" t="str">
        <f t="shared" si="1"/>
        <v/>
      </c>
      <c r="AG53" s="634" t="s">
        <v>176</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171</v>
      </c>
      <c r="W54" s="628"/>
      <c r="X54" s="627" t="s">
        <v>172</v>
      </c>
      <c r="Y54" s="628"/>
      <c r="Z54" s="629" t="s">
        <v>173</v>
      </c>
      <c r="AA54" s="631"/>
      <c r="AB54" s="630" t="s">
        <v>172</v>
      </c>
      <c r="AC54" s="631"/>
      <c r="AD54" s="630" t="s">
        <v>174</v>
      </c>
      <c r="AE54" s="632" t="s">
        <v>175</v>
      </c>
      <c r="AF54" s="633" t="str">
        <f t="shared" si="1"/>
        <v/>
      </c>
      <c r="AG54" s="634" t="s">
        <v>176</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171</v>
      </c>
      <c r="W55" s="628"/>
      <c r="X55" s="627" t="s">
        <v>172</v>
      </c>
      <c r="Y55" s="628"/>
      <c r="Z55" s="629" t="s">
        <v>173</v>
      </c>
      <c r="AA55" s="631"/>
      <c r="AB55" s="630" t="s">
        <v>172</v>
      </c>
      <c r="AC55" s="631"/>
      <c r="AD55" s="630" t="s">
        <v>174</v>
      </c>
      <c r="AE55" s="632" t="s">
        <v>175</v>
      </c>
      <c r="AF55" s="633" t="str">
        <f t="shared" si="1"/>
        <v/>
      </c>
      <c r="AG55" s="634" t="s">
        <v>176</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171</v>
      </c>
      <c r="W56" s="628"/>
      <c r="X56" s="627" t="s">
        <v>172</v>
      </c>
      <c r="Y56" s="628"/>
      <c r="Z56" s="629" t="s">
        <v>173</v>
      </c>
      <c r="AA56" s="631"/>
      <c r="AB56" s="630" t="s">
        <v>172</v>
      </c>
      <c r="AC56" s="631"/>
      <c r="AD56" s="630" t="s">
        <v>174</v>
      </c>
      <c r="AE56" s="632" t="s">
        <v>175</v>
      </c>
      <c r="AF56" s="633" t="str">
        <f t="shared" si="1"/>
        <v/>
      </c>
      <c r="AG56" s="634" t="s">
        <v>176</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171</v>
      </c>
      <c r="W57" s="628"/>
      <c r="X57" s="627" t="s">
        <v>172</v>
      </c>
      <c r="Y57" s="628"/>
      <c r="Z57" s="629" t="s">
        <v>173</v>
      </c>
      <c r="AA57" s="631"/>
      <c r="AB57" s="630" t="s">
        <v>172</v>
      </c>
      <c r="AC57" s="631"/>
      <c r="AD57" s="630" t="s">
        <v>174</v>
      </c>
      <c r="AE57" s="632" t="s">
        <v>175</v>
      </c>
      <c r="AF57" s="633" t="str">
        <f t="shared" si="1"/>
        <v/>
      </c>
      <c r="AG57" s="634" t="s">
        <v>176</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171</v>
      </c>
      <c r="W58" s="628"/>
      <c r="X58" s="627" t="s">
        <v>172</v>
      </c>
      <c r="Y58" s="628"/>
      <c r="Z58" s="629" t="s">
        <v>173</v>
      </c>
      <c r="AA58" s="631"/>
      <c r="AB58" s="630" t="s">
        <v>172</v>
      </c>
      <c r="AC58" s="631"/>
      <c r="AD58" s="630" t="s">
        <v>174</v>
      </c>
      <c r="AE58" s="632" t="s">
        <v>175</v>
      </c>
      <c r="AF58" s="633" t="str">
        <f t="shared" si="1"/>
        <v/>
      </c>
      <c r="AG58" s="634" t="s">
        <v>176</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171</v>
      </c>
      <c r="W59" s="628"/>
      <c r="X59" s="627" t="s">
        <v>172</v>
      </c>
      <c r="Y59" s="628"/>
      <c r="Z59" s="629" t="s">
        <v>173</v>
      </c>
      <c r="AA59" s="631"/>
      <c r="AB59" s="630" t="s">
        <v>172</v>
      </c>
      <c r="AC59" s="631"/>
      <c r="AD59" s="630" t="s">
        <v>174</v>
      </c>
      <c r="AE59" s="632" t="s">
        <v>175</v>
      </c>
      <c r="AF59" s="633" t="str">
        <f t="shared" si="1"/>
        <v/>
      </c>
      <c r="AG59" s="634" t="s">
        <v>176</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171</v>
      </c>
      <c r="W60" s="628"/>
      <c r="X60" s="627" t="s">
        <v>172</v>
      </c>
      <c r="Y60" s="628"/>
      <c r="Z60" s="629" t="s">
        <v>173</v>
      </c>
      <c r="AA60" s="631"/>
      <c r="AB60" s="630" t="s">
        <v>172</v>
      </c>
      <c r="AC60" s="631"/>
      <c r="AD60" s="630" t="s">
        <v>174</v>
      </c>
      <c r="AE60" s="632" t="s">
        <v>175</v>
      </c>
      <c r="AF60" s="633" t="str">
        <f t="shared" si="1"/>
        <v/>
      </c>
      <c r="AG60" s="634" t="s">
        <v>176</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171</v>
      </c>
      <c r="W61" s="628"/>
      <c r="X61" s="627" t="s">
        <v>172</v>
      </c>
      <c r="Y61" s="628"/>
      <c r="Z61" s="629" t="s">
        <v>173</v>
      </c>
      <c r="AA61" s="631"/>
      <c r="AB61" s="630" t="s">
        <v>172</v>
      </c>
      <c r="AC61" s="631"/>
      <c r="AD61" s="630" t="s">
        <v>174</v>
      </c>
      <c r="AE61" s="632" t="s">
        <v>175</v>
      </c>
      <c r="AF61" s="633" t="str">
        <f t="shared" si="1"/>
        <v/>
      </c>
      <c r="AG61" s="634" t="s">
        <v>176</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171</v>
      </c>
      <c r="W62" s="628"/>
      <c r="X62" s="627" t="s">
        <v>172</v>
      </c>
      <c r="Y62" s="628"/>
      <c r="Z62" s="629" t="s">
        <v>173</v>
      </c>
      <c r="AA62" s="631"/>
      <c r="AB62" s="630" t="s">
        <v>172</v>
      </c>
      <c r="AC62" s="631"/>
      <c r="AD62" s="630" t="s">
        <v>174</v>
      </c>
      <c r="AE62" s="632" t="s">
        <v>175</v>
      </c>
      <c r="AF62" s="633" t="str">
        <f t="shared" si="1"/>
        <v/>
      </c>
      <c r="AG62" s="634" t="s">
        <v>176</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171</v>
      </c>
      <c r="W63" s="628"/>
      <c r="X63" s="627" t="s">
        <v>172</v>
      </c>
      <c r="Y63" s="628"/>
      <c r="Z63" s="629" t="s">
        <v>173</v>
      </c>
      <c r="AA63" s="631"/>
      <c r="AB63" s="630" t="s">
        <v>172</v>
      </c>
      <c r="AC63" s="631"/>
      <c r="AD63" s="630" t="s">
        <v>174</v>
      </c>
      <c r="AE63" s="632" t="s">
        <v>175</v>
      </c>
      <c r="AF63" s="633" t="str">
        <f t="shared" si="1"/>
        <v/>
      </c>
      <c r="AG63" s="634" t="s">
        <v>176</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171</v>
      </c>
      <c r="W64" s="628"/>
      <c r="X64" s="627" t="s">
        <v>172</v>
      </c>
      <c r="Y64" s="628"/>
      <c r="Z64" s="629" t="s">
        <v>173</v>
      </c>
      <c r="AA64" s="631"/>
      <c r="AB64" s="630" t="s">
        <v>172</v>
      </c>
      <c r="AC64" s="631"/>
      <c r="AD64" s="630" t="s">
        <v>174</v>
      </c>
      <c r="AE64" s="632" t="s">
        <v>175</v>
      </c>
      <c r="AF64" s="633" t="str">
        <f t="shared" si="1"/>
        <v/>
      </c>
      <c r="AG64" s="634" t="s">
        <v>176</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171</v>
      </c>
      <c r="W65" s="628"/>
      <c r="X65" s="627" t="s">
        <v>172</v>
      </c>
      <c r="Y65" s="628"/>
      <c r="Z65" s="629" t="s">
        <v>173</v>
      </c>
      <c r="AA65" s="631"/>
      <c r="AB65" s="630" t="s">
        <v>172</v>
      </c>
      <c r="AC65" s="631"/>
      <c r="AD65" s="630" t="s">
        <v>174</v>
      </c>
      <c r="AE65" s="632" t="s">
        <v>175</v>
      </c>
      <c r="AF65" s="633" t="str">
        <f t="shared" si="1"/>
        <v/>
      </c>
      <c r="AG65" s="634" t="s">
        <v>176</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171</v>
      </c>
      <c r="W66" s="628"/>
      <c r="X66" s="627" t="s">
        <v>172</v>
      </c>
      <c r="Y66" s="628"/>
      <c r="Z66" s="629" t="s">
        <v>173</v>
      </c>
      <c r="AA66" s="631"/>
      <c r="AB66" s="630" t="s">
        <v>172</v>
      </c>
      <c r="AC66" s="631"/>
      <c r="AD66" s="630" t="s">
        <v>174</v>
      </c>
      <c r="AE66" s="632" t="s">
        <v>175</v>
      </c>
      <c r="AF66" s="633" t="str">
        <f t="shared" si="1"/>
        <v/>
      </c>
      <c r="AG66" s="634" t="s">
        <v>176</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171</v>
      </c>
      <c r="W67" s="628"/>
      <c r="X67" s="627" t="s">
        <v>172</v>
      </c>
      <c r="Y67" s="628"/>
      <c r="Z67" s="629" t="s">
        <v>173</v>
      </c>
      <c r="AA67" s="631"/>
      <c r="AB67" s="630" t="s">
        <v>172</v>
      </c>
      <c r="AC67" s="631"/>
      <c r="AD67" s="630" t="s">
        <v>174</v>
      </c>
      <c r="AE67" s="632" t="s">
        <v>175</v>
      </c>
      <c r="AF67" s="633" t="str">
        <f t="shared" si="1"/>
        <v/>
      </c>
      <c r="AG67" s="634" t="s">
        <v>176</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171</v>
      </c>
      <c r="W68" s="628"/>
      <c r="X68" s="627" t="s">
        <v>172</v>
      </c>
      <c r="Y68" s="628"/>
      <c r="Z68" s="629" t="s">
        <v>173</v>
      </c>
      <c r="AA68" s="631"/>
      <c r="AB68" s="630" t="s">
        <v>172</v>
      </c>
      <c r="AC68" s="631"/>
      <c r="AD68" s="630" t="s">
        <v>174</v>
      </c>
      <c r="AE68" s="632" t="s">
        <v>175</v>
      </c>
      <c r="AF68" s="633" t="str">
        <f t="shared" si="1"/>
        <v/>
      </c>
      <c r="AG68" s="634" t="s">
        <v>176</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171</v>
      </c>
      <c r="W69" s="628"/>
      <c r="X69" s="627" t="s">
        <v>172</v>
      </c>
      <c r="Y69" s="628"/>
      <c r="Z69" s="629" t="s">
        <v>173</v>
      </c>
      <c r="AA69" s="631"/>
      <c r="AB69" s="630" t="s">
        <v>172</v>
      </c>
      <c r="AC69" s="631"/>
      <c r="AD69" s="630" t="s">
        <v>174</v>
      </c>
      <c r="AE69" s="632" t="s">
        <v>175</v>
      </c>
      <c r="AF69" s="633" t="str">
        <f t="shared" si="1"/>
        <v/>
      </c>
      <c r="AG69" s="634" t="s">
        <v>176</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171</v>
      </c>
      <c r="W70" s="628"/>
      <c r="X70" s="627" t="s">
        <v>172</v>
      </c>
      <c r="Y70" s="628"/>
      <c r="Z70" s="629" t="s">
        <v>173</v>
      </c>
      <c r="AA70" s="631"/>
      <c r="AB70" s="630" t="s">
        <v>172</v>
      </c>
      <c r="AC70" s="631"/>
      <c r="AD70" s="630" t="s">
        <v>174</v>
      </c>
      <c r="AE70" s="632" t="s">
        <v>175</v>
      </c>
      <c r="AF70" s="633" t="str">
        <f t="shared" si="1"/>
        <v/>
      </c>
      <c r="AG70" s="634" t="s">
        <v>176</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171</v>
      </c>
      <c r="W71" s="628"/>
      <c r="X71" s="627" t="s">
        <v>172</v>
      </c>
      <c r="Y71" s="628"/>
      <c r="Z71" s="629" t="s">
        <v>173</v>
      </c>
      <c r="AA71" s="631"/>
      <c r="AB71" s="630" t="s">
        <v>172</v>
      </c>
      <c r="AC71" s="631"/>
      <c r="AD71" s="630" t="s">
        <v>174</v>
      </c>
      <c r="AE71" s="632" t="s">
        <v>175</v>
      </c>
      <c r="AF71" s="633" t="str">
        <f t="shared" si="1"/>
        <v/>
      </c>
      <c r="AG71" s="634" t="s">
        <v>176</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171</v>
      </c>
      <c r="W72" s="628"/>
      <c r="X72" s="627" t="s">
        <v>172</v>
      </c>
      <c r="Y72" s="628"/>
      <c r="Z72" s="629" t="s">
        <v>173</v>
      </c>
      <c r="AA72" s="631"/>
      <c r="AB72" s="630" t="s">
        <v>172</v>
      </c>
      <c r="AC72" s="631"/>
      <c r="AD72" s="630" t="s">
        <v>174</v>
      </c>
      <c r="AE72" s="632" t="s">
        <v>175</v>
      </c>
      <c r="AF72" s="633" t="str">
        <f t="shared" si="1"/>
        <v/>
      </c>
      <c r="AG72" s="634" t="s">
        <v>176</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171</v>
      </c>
      <c r="W73" s="628"/>
      <c r="X73" s="627" t="s">
        <v>172</v>
      </c>
      <c r="Y73" s="628"/>
      <c r="Z73" s="629" t="s">
        <v>173</v>
      </c>
      <c r="AA73" s="631"/>
      <c r="AB73" s="630" t="s">
        <v>172</v>
      </c>
      <c r="AC73" s="631"/>
      <c r="AD73" s="630" t="s">
        <v>174</v>
      </c>
      <c r="AE73" s="632" t="s">
        <v>175</v>
      </c>
      <c r="AF73" s="633" t="str">
        <f t="shared" si="1"/>
        <v/>
      </c>
      <c r="AG73" s="634" t="s">
        <v>176</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171</v>
      </c>
      <c r="W74" s="628"/>
      <c r="X74" s="627" t="s">
        <v>172</v>
      </c>
      <c r="Y74" s="628"/>
      <c r="Z74" s="629" t="s">
        <v>173</v>
      </c>
      <c r="AA74" s="631"/>
      <c r="AB74" s="630" t="s">
        <v>172</v>
      </c>
      <c r="AC74" s="631"/>
      <c r="AD74" s="630" t="s">
        <v>174</v>
      </c>
      <c r="AE74" s="632" t="s">
        <v>175</v>
      </c>
      <c r="AF74" s="633" t="str">
        <f t="shared" si="1"/>
        <v/>
      </c>
      <c r="AG74" s="634" t="s">
        <v>176</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171</v>
      </c>
      <c r="W75" s="628"/>
      <c r="X75" s="627" t="s">
        <v>172</v>
      </c>
      <c r="Y75" s="628"/>
      <c r="Z75" s="629" t="s">
        <v>173</v>
      </c>
      <c r="AA75" s="631"/>
      <c r="AB75" s="630" t="s">
        <v>172</v>
      </c>
      <c r="AC75" s="631"/>
      <c r="AD75" s="630" t="s">
        <v>174</v>
      </c>
      <c r="AE75" s="632" t="s">
        <v>175</v>
      </c>
      <c r="AF75" s="633" t="str">
        <f t="shared" si="1"/>
        <v/>
      </c>
      <c r="AG75" s="634" t="s">
        <v>176</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171</v>
      </c>
      <c r="W76" s="628"/>
      <c r="X76" s="627" t="s">
        <v>172</v>
      </c>
      <c r="Y76" s="628"/>
      <c r="Z76" s="629" t="s">
        <v>173</v>
      </c>
      <c r="AA76" s="631"/>
      <c r="AB76" s="630" t="s">
        <v>172</v>
      </c>
      <c r="AC76" s="631"/>
      <c r="AD76" s="630" t="s">
        <v>174</v>
      </c>
      <c r="AE76" s="632" t="s">
        <v>175</v>
      </c>
      <c r="AF76" s="633" t="str">
        <f t="shared" si="1"/>
        <v/>
      </c>
      <c r="AG76" s="634" t="s">
        <v>176</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171</v>
      </c>
      <c r="W77" s="628"/>
      <c r="X77" s="627" t="s">
        <v>172</v>
      </c>
      <c r="Y77" s="628"/>
      <c r="Z77" s="629" t="s">
        <v>173</v>
      </c>
      <c r="AA77" s="631"/>
      <c r="AB77" s="630" t="s">
        <v>172</v>
      </c>
      <c r="AC77" s="631"/>
      <c r="AD77" s="630" t="s">
        <v>174</v>
      </c>
      <c r="AE77" s="632" t="s">
        <v>175</v>
      </c>
      <c r="AF77" s="633" t="str">
        <f t="shared" ref="AF77:AF111" si="5">IF(W77&gt;=1,(AA77*12+AC77)-(W77*12+Y77)+1,"")</f>
        <v/>
      </c>
      <c r="AG77" s="634" t="s">
        <v>176</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171</v>
      </c>
      <c r="W78" s="628"/>
      <c r="X78" s="627" t="s">
        <v>172</v>
      </c>
      <c r="Y78" s="628"/>
      <c r="Z78" s="629" t="s">
        <v>173</v>
      </c>
      <c r="AA78" s="631"/>
      <c r="AB78" s="630" t="s">
        <v>172</v>
      </c>
      <c r="AC78" s="631"/>
      <c r="AD78" s="630" t="s">
        <v>174</v>
      </c>
      <c r="AE78" s="632" t="s">
        <v>175</v>
      </c>
      <c r="AF78" s="633" t="str">
        <f t="shared" si="5"/>
        <v/>
      </c>
      <c r="AG78" s="634" t="s">
        <v>176</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171</v>
      </c>
      <c r="W79" s="628"/>
      <c r="X79" s="627" t="s">
        <v>172</v>
      </c>
      <c r="Y79" s="628"/>
      <c r="Z79" s="629" t="s">
        <v>173</v>
      </c>
      <c r="AA79" s="631"/>
      <c r="AB79" s="630" t="s">
        <v>172</v>
      </c>
      <c r="AC79" s="631"/>
      <c r="AD79" s="630" t="s">
        <v>174</v>
      </c>
      <c r="AE79" s="632" t="s">
        <v>175</v>
      </c>
      <c r="AF79" s="633" t="str">
        <f t="shared" si="5"/>
        <v/>
      </c>
      <c r="AG79" s="634" t="s">
        <v>176</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171</v>
      </c>
      <c r="W80" s="628"/>
      <c r="X80" s="627" t="s">
        <v>172</v>
      </c>
      <c r="Y80" s="628"/>
      <c r="Z80" s="629" t="s">
        <v>173</v>
      </c>
      <c r="AA80" s="631"/>
      <c r="AB80" s="630" t="s">
        <v>172</v>
      </c>
      <c r="AC80" s="631"/>
      <c r="AD80" s="630" t="s">
        <v>174</v>
      </c>
      <c r="AE80" s="632" t="s">
        <v>175</v>
      </c>
      <c r="AF80" s="633" t="str">
        <f t="shared" si="5"/>
        <v/>
      </c>
      <c r="AG80" s="634" t="s">
        <v>176</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171</v>
      </c>
      <c r="W81" s="628"/>
      <c r="X81" s="627" t="s">
        <v>172</v>
      </c>
      <c r="Y81" s="628"/>
      <c r="Z81" s="629" t="s">
        <v>173</v>
      </c>
      <c r="AA81" s="631"/>
      <c r="AB81" s="630" t="s">
        <v>172</v>
      </c>
      <c r="AC81" s="631"/>
      <c r="AD81" s="630" t="s">
        <v>174</v>
      </c>
      <c r="AE81" s="632" t="s">
        <v>175</v>
      </c>
      <c r="AF81" s="633" t="str">
        <f t="shared" si="5"/>
        <v/>
      </c>
      <c r="AG81" s="634" t="s">
        <v>176</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171</v>
      </c>
      <c r="W82" s="628"/>
      <c r="X82" s="627" t="s">
        <v>172</v>
      </c>
      <c r="Y82" s="628"/>
      <c r="Z82" s="629" t="s">
        <v>173</v>
      </c>
      <c r="AA82" s="631"/>
      <c r="AB82" s="630" t="s">
        <v>172</v>
      </c>
      <c r="AC82" s="631"/>
      <c r="AD82" s="630" t="s">
        <v>174</v>
      </c>
      <c r="AE82" s="632" t="s">
        <v>175</v>
      </c>
      <c r="AF82" s="633" t="str">
        <f t="shared" si="5"/>
        <v/>
      </c>
      <c r="AG82" s="634" t="s">
        <v>176</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171</v>
      </c>
      <c r="W83" s="628"/>
      <c r="X83" s="627" t="s">
        <v>172</v>
      </c>
      <c r="Y83" s="628"/>
      <c r="Z83" s="629" t="s">
        <v>173</v>
      </c>
      <c r="AA83" s="631"/>
      <c r="AB83" s="630" t="s">
        <v>172</v>
      </c>
      <c r="AC83" s="631"/>
      <c r="AD83" s="630" t="s">
        <v>174</v>
      </c>
      <c r="AE83" s="632" t="s">
        <v>175</v>
      </c>
      <c r="AF83" s="633" t="str">
        <f t="shared" si="5"/>
        <v/>
      </c>
      <c r="AG83" s="634" t="s">
        <v>176</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171</v>
      </c>
      <c r="W84" s="628"/>
      <c r="X84" s="627" t="s">
        <v>172</v>
      </c>
      <c r="Y84" s="628"/>
      <c r="Z84" s="629" t="s">
        <v>173</v>
      </c>
      <c r="AA84" s="631"/>
      <c r="AB84" s="630" t="s">
        <v>172</v>
      </c>
      <c r="AC84" s="631"/>
      <c r="AD84" s="630" t="s">
        <v>174</v>
      </c>
      <c r="AE84" s="632" t="s">
        <v>175</v>
      </c>
      <c r="AF84" s="633" t="str">
        <f t="shared" si="5"/>
        <v/>
      </c>
      <c r="AG84" s="634" t="s">
        <v>176</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171</v>
      </c>
      <c r="W85" s="628"/>
      <c r="X85" s="627" t="s">
        <v>172</v>
      </c>
      <c r="Y85" s="628"/>
      <c r="Z85" s="629" t="s">
        <v>173</v>
      </c>
      <c r="AA85" s="631"/>
      <c r="AB85" s="630" t="s">
        <v>172</v>
      </c>
      <c r="AC85" s="631"/>
      <c r="AD85" s="630" t="s">
        <v>174</v>
      </c>
      <c r="AE85" s="632" t="s">
        <v>175</v>
      </c>
      <c r="AF85" s="633" t="str">
        <f t="shared" si="5"/>
        <v/>
      </c>
      <c r="AG85" s="634" t="s">
        <v>176</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171</v>
      </c>
      <c r="W86" s="628"/>
      <c r="X86" s="627" t="s">
        <v>172</v>
      </c>
      <c r="Y86" s="628"/>
      <c r="Z86" s="629" t="s">
        <v>173</v>
      </c>
      <c r="AA86" s="631"/>
      <c r="AB86" s="630" t="s">
        <v>172</v>
      </c>
      <c r="AC86" s="631"/>
      <c r="AD86" s="630" t="s">
        <v>174</v>
      </c>
      <c r="AE86" s="632" t="s">
        <v>175</v>
      </c>
      <c r="AF86" s="633" t="str">
        <f t="shared" si="5"/>
        <v/>
      </c>
      <c r="AG86" s="634" t="s">
        <v>176</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171</v>
      </c>
      <c r="W87" s="628"/>
      <c r="X87" s="627" t="s">
        <v>172</v>
      </c>
      <c r="Y87" s="628"/>
      <c r="Z87" s="629" t="s">
        <v>173</v>
      </c>
      <c r="AA87" s="631"/>
      <c r="AB87" s="630" t="s">
        <v>172</v>
      </c>
      <c r="AC87" s="631"/>
      <c r="AD87" s="630" t="s">
        <v>174</v>
      </c>
      <c r="AE87" s="632" t="s">
        <v>175</v>
      </c>
      <c r="AF87" s="633" t="str">
        <f t="shared" si="5"/>
        <v/>
      </c>
      <c r="AG87" s="634" t="s">
        <v>176</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171</v>
      </c>
      <c r="W88" s="628"/>
      <c r="X88" s="627" t="s">
        <v>172</v>
      </c>
      <c r="Y88" s="628"/>
      <c r="Z88" s="629" t="s">
        <v>173</v>
      </c>
      <c r="AA88" s="631"/>
      <c r="AB88" s="630" t="s">
        <v>172</v>
      </c>
      <c r="AC88" s="631"/>
      <c r="AD88" s="630" t="s">
        <v>174</v>
      </c>
      <c r="AE88" s="632" t="s">
        <v>175</v>
      </c>
      <c r="AF88" s="633" t="str">
        <f t="shared" si="5"/>
        <v/>
      </c>
      <c r="AG88" s="634" t="s">
        <v>176</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171</v>
      </c>
      <c r="W89" s="628"/>
      <c r="X89" s="627" t="s">
        <v>172</v>
      </c>
      <c r="Y89" s="628"/>
      <c r="Z89" s="629" t="s">
        <v>173</v>
      </c>
      <c r="AA89" s="631"/>
      <c r="AB89" s="630" t="s">
        <v>172</v>
      </c>
      <c r="AC89" s="631"/>
      <c r="AD89" s="630" t="s">
        <v>174</v>
      </c>
      <c r="AE89" s="632" t="s">
        <v>175</v>
      </c>
      <c r="AF89" s="633" t="str">
        <f t="shared" si="5"/>
        <v/>
      </c>
      <c r="AG89" s="634" t="s">
        <v>176</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171</v>
      </c>
      <c r="W90" s="628"/>
      <c r="X90" s="627" t="s">
        <v>172</v>
      </c>
      <c r="Y90" s="628"/>
      <c r="Z90" s="629" t="s">
        <v>173</v>
      </c>
      <c r="AA90" s="631"/>
      <c r="AB90" s="630" t="s">
        <v>172</v>
      </c>
      <c r="AC90" s="631"/>
      <c r="AD90" s="630" t="s">
        <v>174</v>
      </c>
      <c r="AE90" s="632" t="s">
        <v>175</v>
      </c>
      <c r="AF90" s="633" t="str">
        <f t="shared" si="5"/>
        <v/>
      </c>
      <c r="AG90" s="634" t="s">
        <v>176</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171</v>
      </c>
      <c r="W91" s="628"/>
      <c r="X91" s="627" t="s">
        <v>172</v>
      </c>
      <c r="Y91" s="628"/>
      <c r="Z91" s="629" t="s">
        <v>173</v>
      </c>
      <c r="AA91" s="631"/>
      <c r="AB91" s="630" t="s">
        <v>172</v>
      </c>
      <c r="AC91" s="631"/>
      <c r="AD91" s="630" t="s">
        <v>174</v>
      </c>
      <c r="AE91" s="632" t="s">
        <v>175</v>
      </c>
      <c r="AF91" s="633" t="str">
        <f t="shared" si="5"/>
        <v/>
      </c>
      <c r="AG91" s="634" t="s">
        <v>176</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171</v>
      </c>
      <c r="W92" s="628"/>
      <c r="X92" s="627" t="s">
        <v>172</v>
      </c>
      <c r="Y92" s="628"/>
      <c r="Z92" s="629" t="s">
        <v>173</v>
      </c>
      <c r="AA92" s="631"/>
      <c r="AB92" s="630" t="s">
        <v>172</v>
      </c>
      <c r="AC92" s="631"/>
      <c r="AD92" s="630" t="s">
        <v>174</v>
      </c>
      <c r="AE92" s="632" t="s">
        <v>175</v>
      </c>
      <c r="AF92" s="633" t="str">
        <f t="shared" si="5"/>
        <v/>
      </c>
      <c r="AG92" s="634" t="s">
        <v>176</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171</v>
      </c>
      <c r="W93" s="628"/>
      <c r="X93" s="627" t="s">
        <v>172</v>
      </c>
      <c r="Y93" s="628"/>
      <c r="Z93" s="629" t="s">
        <v>173</v>
      </c>
      <c r="AA93" s="631"/>
      <c r="AB93" s="630" t="s">
        <v>172</v>
      </c>
      <c r="AC93" s="631"/>
      <c r="AD93" s="630" t="s">
        <v>174</v>
      </c>
      <c r="AE93" s="632" t="s">
        <v>175</v>
      </c>
      <c r="AF93" s="633" t="str">
        <f t="shared" si="5"/>
        <v/>
      </c>
      <c r="AG93" s="634" t="s">
        <v>176</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171</v>
      </c>
      <c r="W94" s="628"/>
      <c r="X94" s="627" t="s">
        <v>172</v>
      </c>
      <c r="Y94" s="628"/>
      <c r="Z94" s="629" t="s">
        <v>173</v>
      </c>
      <c r="AA94" s="631"/>
      <c r="AB94" s="630" t="s">
        <v>172</v>
      </c>
      <c r="AC94" s="631"/>
      <c r="AD94" s="630" t="s">
        <v>174</v>
      </c>
      <c r="AE94" s="632" t="s">
        <v>175</v>
      </c>
      <c r="AF94" s="633" t="str">
        <f t="shared" si="5"/>
        <v/>
      </c>
      <c r="AG94" s="634" t="s">
        <v>176</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171</v>
      </c>
      <c r="W95" s="628"/>
      <c r="X95" s="627" t="s">
        <v>172</v>
      </c>
      <c r="Y95" s="628"/>
      <c r="Z95" s="629" t="s">
        <v>173</v>
      </c>
      <c r="AA95" s="631"/>
      <c r="AB95" s="630" t="s">
        <v>172</v>
      </c>
      <c r="AC95" s="631"/>
      <c r="AD95" s="630" t="s">
        <v>174</v>
      </c>
      <c r="AE95" s="632" t="s">
        <v>175</v>
      </c>
      <c r="AF95" s="633" t="str">
        <f t="shared" si="5"/>
        <v/>
      </c>
      <c r="AG95" s="634" t="s">
        <v>176</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171</v>
      </c>
      <c r="W96" s="628"/>
      <c r="X96" s="627" t="s">
        <v>172</v>
      </c>
      <c r="Y96" s="628"/>
      <c r="Z96" s="629" t="s">
        <v>173</v>
      </c>
      <c r="AA96" s="631"/>
      <c r="AB96" s="630" t="s">
        <v>172</v>
      </c>
      <c r="AC96" s="631"/>
      <c r="AD96" s="630" t="s">
        <v>174</v>
      </c>
      <c r="AE96" s="632" t="s">
        <v>175</v>
      </c>
      <c r="AF96" s="633" t="str">
        <f t="shared" si="5"/>
        <v/>
      </c>
      <c r="AG96" s="634" t="s">
        <v>176</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171</v>
      </c>
      <c r="W97" s="628"/>
      <c r="X97" s="627" t="s">
        <v>172</v>
      </c>
      <c r="Y97" s="628"/>
      <c r="Z97" s="629" t="s">
        <v>173</v>
      </c>
      <c r="AA97" s="631"/>
      <c r="AB97" s="630" t="s">
        <v>172</v>
      </c>
      <c r="AC97" s="631"/>
      <c r="AD97" s="630" t="s">
        <v>174</v>
      </c>
      <c r="AE97" s="632" t="s">
        <v>175</v>
      </c>
      <c r="AF97" s="633" t="str">
        <f t="shared" si="5"/>
        <v/>
      </c>
      <c r="AG97" s="634" t="s">
        <v>176</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171</v>
      </c>
      <c r="W98" s="628"/>
      <c r="X98" s="627" t="s">
        <v>172</v>
      </c>
      <c r="Y98" s="628"/>
      <c r="Z98" s="629" t="s">
        <v>173</v>
      </c>
      <c r="AA98" s="631"/>
      <c r="AB98" s="630" t="s">
        <v>172</v>
      </c>
      <c r="AC98" s="631"/>
      <c r="AD98" s="630" t="s">
        <v>174</v>
      </c>
      <c r="AE98" s="632" t="s">
        <v>175</v>
      </c>
      <c r="AF98" s="633" t="str">
        <f t="shared" si="5"/>
        <v/>
      </c>
      <c r="AG98" s="634" t="s">
        <v>176</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171</v>
      </c>
      <c r="W99" s="628"/>
      <c r="X99" s="627" t="s">
        <v>172</v>
      </c>
      <c r="Y99" s="628"/>
      <c r="Z99" s="629" t="s">
        <v>173</v>
      </c>
      <c r="AA99" s="631"/>
      <c r="AB99" s="630" t="s">
        <v>172</v>
      </c>
      <c r="AC99" s="631"/>
      <c r="AD99" s="630" t="s">
        <v>174</v>
      </c>
      <c r="AE99" s="632" t="s">
        <v>175</v>
      </c>
      <c r="AF99" s="633" t="str">
        <f t="shared" si="5"/>
        <v/>
      </c>
      <c r="AG99" s="634" t="s">
        <v>176</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171</v>
      </c>
      <c r="W100" s="628"/>
      <c r="X100" s="627" t="s">
        <v>172</v>
      </c>
      <c r="Y100" s="628"/>
      <c r="Z100" s="629" t="s">
        <v>173</v>
      </c>
      <c r="AA100" s="631"/>
      <c r="AB100" s="630" t="s">
        <v>172</v>
      </c>
      <c r="AC100" s="631"/>
      <c r="AD100" s="630" t="s">
        <v>174</v>
      </c>
      <c r="AE100" s="632" t="s">
        <v>175</v>
      </c>
      <c r="AF100" s="633" t="str">
        <f t="shared" si="5"/>
        <v/>
      </c>
      <c r="AG100" s="634" t="s">
        <v>176</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171</v>
      </c>
      <c r="W101" s="628"/>
      <c r="X101" s="627" t="s">
        <v>172</v>
      </c>
      <c r="Y101" s="628"/>
      <c r="Z101" s="629" t="s">
        <v>173</v>
      </c>
      <c r="AA101" s="631"/>
      <c r="AB101" s="630" t="s">
        <v>172</v>
      </c>
      <c r="AC101" s="631"/>
      <c r="AD101" s="630" t="s">
        <v>174</v>
      </c>
      <c r="AE101" s="632" t="s">
        <v>175</v>
      </c>
      <c r="AF101" s="633" t="str">
        <f t="shared" si="5"/>
        <v/>
      </c>
      <c r="AG101" s="634" t="s">
        <v>176</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171</v>
      </c>
      <c r="W102" s="628"/>
      <c r="X102" s="627" t="s">
        <v>172</v>
      </c>
      <c r="Y102" s="628"/>
      <c r="Z102" s="629" t="s">
        <v>173</v>
      </c>
      <c r="AA102" s="631"/>
      <c r="AB102" s="630" t="s">
        <v>172</v>
      </c>
      <c r="AC102" s="631"/>
      <c r="AD102" s="630" t="s">
        <v>174</v>
      </c>
      <c r="AE102" s="632" t="s">
        <v>175</v>
      </c>
      <c r="AF102" s="633" t="str">
        <f t="shared" si="5"/>
        <v/>
      </c>
      <c r="AG102" s="634" t="s">
        <v>176</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171</v>
      </c>
      <c r="W103" s="628"/>
      <c r="X103" s="627" t="s">
        <v>172</v>
      </c>
      <c r="Y103" s="628"/>
      <c r="Z103" s="629" t="s">
        <v>173</v>
      </c>
      <c r="AA103" s="631"/>
      <c r="AB103" s="630" t="s">
        <v>172</v>
      </c>
      <c r="AC103" s="631"/>
      <c r="AD103" s="630" t="s">
        <v>174</v>
      </c>
      <c r="AE103" s="632" t="s">
        <v>175</v>
      </c>
      <c r="AF103" s="633" t="str">
        <f t="shared" si="5"/>
        <v/>
      </c>
      <c r="AG103" s="634" t="s">
        <v>176</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171</v>
      </c>
      <c r="W104" s="628"/>
      <c r="X104" s="627" t="s">
        <v>172</v>
      </c>
      <c r="Y104" s="628"/>
      <c r="Z104" s="629" t="s">
        <v>173</v>
      </c>
      <c r="AA104" s="631"/>
      <c r="AB104" s="630" t="s">
        <v>172</v>
      </c>
      <c r="AC104" s="631"/>
      <c r="AD104" s="630" t="s">
        <v>174</v>
      </c>
      <c r="AE104" s="632" t="s">
        <v>175</v>
      </c>
      <c r="AF104" s="633" t="str">
        <f t="shared" si="5"/>
        <v/>
      </c>
      <c r="AG104" s="634" t="s">
        <v>176</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171</v>
      </c>
      <c r="W105" s="628"/>
      <c r="X105" s="627" t="s">
        <v>172</v>
      </c>
      <c r="Y105" s="628"/>
      <c r="Z105" s="629" t="s">
        <v>173</v>
      </c>
      <c r="AA105" s="631"/>
      <c r="AB105" s="630" t="s">
        <v>172</v>
      </c>
      <c r="AC105" s="631"/>
      <c r="AD105" s="630" t="s">
        <v>174</v>
      </c>
      <c r="AE105" s="632" t="s">
        <v>175</v>
      </c>
      <c r="AF105" s="633" t="str">
        <f t="shared" si="5"/>
        <v/>
      </c>
      <c r="AG105" s="634" t="s">
        <v>176</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171</v>
      </c>
      <c r="W106" s="628"/>
      <c r="X106" s="627" t="s">
        <v>172</v>
      </c>
      <c r="Y106" s="628"/>
      <c r="Z106" s="629" t="s">
        <v>173</v>
      </c>
      <c r="AA106" s="631"/>
      <c r="AB106" s="630" t="s">
        <v>172</v>
      </c>
      <c r="AC106" s="631"/>
      <c r="AD106" s="630" t="s">
        <v>174</v>
      </c>
      <c r="AE106" s="632" t="s">
        <v>175</v>
      </c>
      <c r="AF106" s="633" t="str">
        <f t="shared" si="5"/>
        <v/>
      </c>
      <c r="AG106" s="634" t="s">
        <v>176</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171</v>
      </c>
      <c r="W107" s="628"/>
      <c r="X107" s="627" t="s">
        <v>172</v>
      </c>
      <c r="Y107" s="628"/>
      <c r="Z107" s="629" t="s">
        <v>173</v>
      </c>
      <c r="AA107" s="631"/>
      <c r="AB107" s="630" t="s">
        <v>172</v>
      </c>
      <c r="AC107" s="631"/>
      <c r="AD107" s="630" t="s">
        <v>174</v>
      </c>
      <c r="AE107" s="632" t="s">
        <v>175</v>
      </c>
      <c r="AF107" s="633" t="str">
        <f t="shared" si="5"/>
        <v/>
      </c>
      <c r="AG107" s="634" t="s">
        <v>176</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171</v>
      </c>
      <c r="W108" s="628"/>
      <c r="X108" s="627" t="s">
        <v>172</v>
      </c>
      <c r="Y108" s="628"/>
      <c r="Z108" s="629" t="s">
        <v>173</v>
      </c>
      <c r="AA108" s="631"/>
      <c r="AB108" s="630" t="s">
        <v>172</v>
      </c>
      <c r="AC108" s="631"/>
      <c r="AD108" s="630" t="s">
        <v>174</v>
      </c>
      <c r="AE108" s="632" t="s">
        <v>175</v>
      </c>
      <c r="AF108" s="633" t="str">
        <f t="shared" si="5"/>
        <v/>
      </c>
      <c r="AG108" s="634" t="s">
        <v>176</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171</v>
      </c>
      <c r="W109" s="628"/>
      <c r="X109" s="627" t="s">
        <v>172</v>
      </c>
      <c r="Y109" s="628"/>
      <c r="Z109" s="629" t="s">
        <v>173</v>
      </c>
      <c r="AA109" s="631"/>
      <c r="AB109" s="630" t="s">
        <v>172</v>
      </c>
      <c r="AC109" s="631"/>
      <c r="AD109" s="630" t="s">
        <v>174</v>
      </c>
      <c r="AE109" s="632" t="s">
        <v>175</v>
      </c>
      <c r="AF109" s="633" t="str">
        <f t="shared" si="5"/>
        <v/>
      </c>
      <c r="AG109" s="634" t="s">
        <v>176</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171</v>
      </c>
      <c r="W110" s="628"/>
      <c r="X110" s="627" t="s">
        <v>172</v>
      </c>
      <c r="Y110" s="628"/>
      <c r="Z110" s="629" t="s">
        <v>173</v>
      </c>
      <c r="AA110" s="631"/>
      <c r="AB110" s="630" t="s">
        <v>172</v>
      </c>
      <c r="AC110" s="631"/>
      <c r="AD110" s="630" t="s">
        <v>174</v>
      </c>
      <c r="AE110" s="632" t="s">
        <v>175</v>
      </c>
      <c r="AF110" s="633" t="str">
        <f t="shared" si="5"/>
        <v/>
      </c>
      <c r="AG110" s="634" t="s">
        <v>176</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171</v>
      </c>
      <c r="W111" s="754"/>
      <c r="X111" s="753" t="s">
        <v>172</v>
      </c>
      <c r="Y111" s="754"/>
      <c r="Z111" s="755" t="s">
        <v>173</v>
      </c>
      <c r="AA111" s="757"/>
      <c r="AB111" s="756" t="s">
        <v>172</v>
      </c>
      <c r="AC111" s="757"/>
      <c r="AD111" s="756" t="s">
        <v>174</v>
      </c>
      <c r="AE111" s="758" t="s">
        <v>175</v>
      </c>
      <c r="AF111" s="633" t="str">
        <f t="shared" si="5"/>
        <v/>
      </c>
      <c r="AG111" s="759" t="s">
        <v>176</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456</v>
      </c>
      <c r="B1" s="6"/>
      <c r="C1" s="6"/>
      <c r="D1" s="6"/>
      <c r="E1" s="6"/>
      <c r="F1" s="6"/>
      <c r="G1" s="6"/>
    </row>
    <row r="2" spans="1:13" s="3" customFormat="1" ht="27.75" customHeight="1">
      <c r="A2" s="1334" t="s">
        <v>29</v>
      </c>
      <c r="B2" s="1324"/>
      <c r="C2" s="1331" t="s">
        <v>82</v>
      </c>
      <c r="D2" s="1332"/>
      <c r="E2" s="1332"/>
      <c r="F2" s="1332"/>
      <c r="G2" s="1333"/>
      <c r="H2" s="1320" t="s">
        <v>258</v>
      </c>
      <c r="I2" s="1321"/>
      <c r="J2" s="1321"/>
      <c r="K2" s="1321"/>
      <c r="L2" s="1322"/>
    </row>
    <row r="3" spans="1:13" ht="39" customHeight="1">
      <c r="A3" s="1335"/>
      <c r="B3" s="1336"/>
      <c r="C3" s="1338" t="s">
        <v>83</v>
      </c>
      <c r="D3" s="1340"/>
      <c r="E3" s="1340"/>
      <c r="F3" s="1340"/>
      <c r="G3" s="1339"/>
      <c r="H3" s="1338" t="s">
        <v>80</v>
      </c>
      <c r="I3" s="1339"/>
      <c r="J3" s="1323" t="s">
        <v>201</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273</v>
      </c>
      <c r="K5" s="41" t="s">
        <v>274</v>
      </c>
      <c r="L5" s="8" t="s">
        <v>192</v>
      </c>
      <c r="M5" s="1" t="s">
        <v>204</v>
      </c>
    </row>
    <row r="6" spans="1:13" ht="18" customHeight="1">
      <c r="A6" s="1329" t="s">
        <v>20</v>
      </c>
      <c r="B6" s="1330"/>
      <c r="C6" s="13">
        <v>0.13700000000000001</v>
      </c>
      <c r="D6" s="7">
        <v>0.1</v>
      </c>
      <c r="E6" s="11">
        <v>5.5E-2</v>
      </c>
      <c r="F6" s="4">
        <v>0</v>
      </c>
      <c r="G6" s="4">
        <v>0</v>
      </c>
      <c r="H6" s="13">
        <v>6.3E-2</v>
      </c>
      <c r="I6" s="8">
        <v>4.2000000000000003E-2</v>
      </c>
      <c r="J6" s="11" t="s">
        <v>272</v>
      </c>
      <c r="K6" s="41" t="s">
        <v>271</v>
      </c>
      <c r="L6" s="8" t="s">
        <v>202</v>
      </c>
      <c r="M6" s="3" t="s">
        <v>204</v>
      </c>
    </row>
    <row r="7" spans="1:13" ht="18" customHeight="1">
      <c r="A7" s="1329" t="s">
        <v>259</v>
      </c>
      <c r="B7" s="1330"/>
      <c r="C7" s="13">
        <v>0.13700000000000001</v>
      </c>
      <c r="D7" s="7">
        <v>0.1</v>
      </c>
      <c r="E7" s="11">
        <v>5.5E-2</v>
      </c>
      <c r="F7" s="4">
        <v>0</v>
      </c>
      <c r="G7" s="4">
        <v>0</v>
      </c>
      <c r="H7" s="13">
        <v>6.3E-2</v>
      </c>
      <c r="I7" s="8">
        <v>4.2000000000000003E-2</v>
      </c>
      <c r="J7" s="11" t="s">
        <v>272</v>
      </c>
      <c r="K7" s="41" t="s">
        <v>271</v>
      </c>
      <c r="L7" s="8" t="s">
        <v>202</v>
      </c>
      <c r="M7" s="3" t="s">
        <v>204</v>
      </c>
    </row>
    <row r="8" spans="1:13" ht="18" customHeight="1">
      <c r="A8" s="1329" t="s">
        <v>349</v>
      </c>
      <c r="B8" s="1330"/>
      <c r="C8" s="13">
        <v>5.8000000000000003E-2</v>
      </c>
      <c r="D8" s="7">
        <v>4.2000000000000003E-2</v>
      </c>
      <c r="E8" s="11">
        <v>2.3E-2</v>
      </c>
      <c r="F8" s="4">
        <v>0</v>
      </c>
      <c r="G8" s="4">
        <v>0</v>
      </c>
      <c r="H8" s="13">
        <v>2.1000000000000001E-2</v>
      </c>
      <c r="I8" s="8">
        <v>1.4999999999999999E-2</v>
      </c>
      <c r="J8" s="11" t="s">
        <v>272</v>
      </c>
      <c r="K8" s="41" t="s">
        <v>271</v>
      </c>
      <c r="L8" s="8" t="s">
        <v>202</v>
      </c>
      <c r="M8" s="3" t="s">
        <v>204</v>
      </c>
    </row>
    <row r="9" spans="1:13" ht="18" customHeight="1">
      <c r="A9" s="1329" t="s">
        <v>31</v>
      </c>
      <c r="B9" s="1330"/>
      <c r="C9" s="13">
        <v>5.8999999999999997E-2</v>
      </c>
      <c r="D9" s="7">
        <v>4.2999999999999997E-2</v>
      </c>
      <c r="E9" s="11">
        <v>2.3E-2</v>
      </c>
      <c r="F9" s="4">
        <v>0</v>
      </c>
      <c r="G9" s="4">
        <v>0</v>
      </c>
      <c r="H9" s="13">
        <v>1.2E-2</v>
      </c>
      <c r="I9" s="8">
        <v>0.01</v>
      </c>
      <c r="J9" s="11" t="s">
        <v>272</v>
      </c>
      <c r="K9" s="41" t="s">
        <v>271</v>
      </c>
      <c r="L9" s="8" t="s">
        <v>202</v>
      </c>
      <c r="M9" s="3" t="s">
        <v>204</v>
      </c>
    </row>
    <row r="10" spans="1:13" ht="18" customHeight="1">
      <c r="A10" s="1329" t="s">
        <v>21</v>
      </c>
      <c r="B10" s="1330"/>
      <c r="C10" s="13">
        <v>5.8999999999999997E-2</v>
      </c>
      <c r="D10" s="7">
        <v>4.2999999999999997E-2</v>
      </c>
      <c r="E10" s="11">
        <v>2.3E-2</v>
      </c>
      <c r="F10" s="4">
        <v>0</v>
      </c>
      <c r="G10" s="4">
        <v>0</v>
      </c>
      <c r="H10" s="13">
        <v>1.2E-2</v>
      </c>
      <c r="I10" s="8">
        <v>0.01</v>
      </c>
      <c r="J10" s="11" t="s">
        <v>272</v>
      </c>
      <c r="K10" s="41" t="s">
        <v>271</v>
      </c>
      <c r="L10" s="8" t="s">
        <v>275</v>
      </c>
      <c r="M10" s="3" t="s">
        <v>204</v>
      </c>
    </row>
    <row r="11" spans="1:13" ht="18" customHeight="1">
      <c r="A11" s="1329" t="s">
        <v>350</v>
      </c>
      <c r="B11" s="1330"/>
      <c r="C11" s="13">
        <v>4.7E-2</v>
      </c>
      <c r="D11" s="7">
        <v>3.4000000000000002E-2</v>
      </c>
      <c r="E11" s="11">
        <v>1.9E-2</v>
      </c>
      <c r="F11" s="4">
        <v>0</v>
      </c>
      <c r="G11" s="4">
        <v>0</v>
      </c>
      <c r="H11" s="13">
        <v>0.02</v>
      </c>
      <c r="I11" s="8">
        <v>1.7000000000000001E-2</v>
      </c>
      <c r="J11" s="11" t="s">
        <v>272</v>
      </c>
      <c r="K11" s="41" t="s">
        <v>271</v>
      </c>
      <c r="L11" s="8" t="s">
        <v>202</v>
      </c>
      <c r="M11" s="3" t="s">
        <v>204</v>
      </c>
    </row>
    <row r="12" spans="1:13" ht="18" customHeight="1">
      <c r="A12" s="1329" t="s">
        <v>351</v>
      </c>
      <c r="B12" s="1330"/>
      <c r="C12" s="13">
        <v>8.2000000000000003E-2</v>
      </c>
      <c r="D12" s="7">
        <v>0.06</v>
      </c>
      <c r="E12" s="11">
        <v>3.3000000000000002E-2</v>
      </c>
      <c r="F12" s="4">
        <v>0</v>
      </c>
      <c r="G12" s="4">
        <v>0</v>
      </c>
      <c r="H12" s="13">
        <v>1.7999999999999999E-2</v>
      </c>
      <c r="I12" s="8">
        <v>1.2E-2</v>
      </c>
      <c r="J12" s="11" t="s">
        <v>272</v>
      </c>
      <c r="K12" s="41" t="s">
        <v>271</v>
      </c>
      <c r="L12" s="8" t="s">
        <v>276</v>
      </c>
      <c r="M12" s="3" t="s">
        <v>204</v>
      </c>
    </row>
    <row r="13" spans="1:13" ht="18" customHeight="1">
      <c r="A13" s="1329" t="s">
        <v>22</v>
      </c>
      <c r="B13" s="1330"/>
      <c r="C13" s="13">
        <v>8.2000000000000003E-2</v>
      </c>
      <c r="D13" s="7">
        <v>0.06</v>
      </c>
      <c r="E13" s="11">
        <v>3.3000000000000002E-2</v>
      </c>
      <c r="F13" s="4">
        <v>0</v>
      </c>
      <c r="G13" s="4">
        <v>0</v>
      </c>
      <c r="H13" s="13">
        <v>1.7999999999999999E-2</v>
      </c>
      <c r="I13" s="8">
        <v>1.2E-2</v>
      </c>
      <c r="J13" s="11" t="s">
        <v>272</v>
      </c>
      <c r="K13" s="41" t="s">
        <v>271</v>
      </c>
      <c r="L13" s="8" t="s">
        <v>276</v>
      </c>
      <c r="M13" s="3" t="s">
        <v>204</v>
      </c>
    </row>
    <row r="14" spans="1:13" ht="18" customHeight="1">
      <c r="A14" s="1329" t="s">
        <v>352</v>
      </c>
      <c r="B14" s="1330"/>
      <c r="C14" s="13">
        <v>0.104</v>
      </c>
      <c r="D14" s="7">
        <v>7.5999999999999998E-2</v>
      </c>
      <c r="E14" s="11">
        <v>4.2000000000000003E-2</v>
      </c>
      <c r="F14" s="4">
        <v>0</v>
      </c>
      <c r="G14" s="4">
        <v>0</v>
      </c>
      <c r="H14" s="13">
        <v>3.1E-2</v>
      </c>
      <c r="I14" s="8">
        <v>2.4E-2</v>
      </c>
      <c r="J14" s="11" t="s">
        <v>272</v>
      </c>
      <c r="K14" s="41" t="s">
        <v>271</v>
      </c>
      <c r="L14" s="8" t="s">
        <v>202</v>
      </c>
      <c r="M14" s="3" t="s">
        <v>204</v>
      </c>
    </row>
    <row r="15" spans="1:13" ht="18" customHeight="1">
      <c r="A15" s="1329" t="s">
        <v>353</v>
      </c>
      <c r="B15" s="1330"/>
      <c r="C15" s="13">
        <v>0.10199999999999999</v>
      </c>
      <c r="D15" s="7">
        <v>7.3999999999999996E-2</v>
      </c>
      <c r="E15" s="11">
        <v>4.1000000000000002E-2</v>
      </c>
      <c r="F15" s="4">
        <v>0</v>
      </c>
      <c r="G15" s="4">
        <v>0</v>
      </c>
      <c r="H15" s="13">
        <v>1.4999999999999999E-2</v>
      </c>
      <c r="I15" s="8">
        <v>1.2E-2</v>
      </c>
      <c r="J15" s="11" t="s">
        <v>272</v>
      </c>
      <c r="K15" s="41" t="s">
        <v>271</v>
      </c>
      <c r="L15" s="8" t="s">
        <v>202</v>
      </c>
      <c r="M15" s="3" t="s">
        <v>204</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272</v>
      </c>
      <c r="K16" s="41" t="s">
        <v>271</v>
      </c>
      <c r="L16" s="8" t="s">
        <v>202</v>
      </c>
      <c r="M16" s="3" t="s">
        <v>204</v>
      </c>
    </row>
    <row r="17" spans="1:13" ht="18" customHeight="1">
      <c r="A17" s="1329" t="s">
        <v>354</v>
      </c>
      <c r="B17" s="1330"/>
      <c r="C17" s="13">
        <v>0.111</v>
      </c>
      <c r="D17" s="7">
        <v>8.1000000000000003E-2</v>
      </c>
      <c r="E17" s="11">
        <v>4.4999999999999998E-2</v>
      </c>
      <c r="F17" s="4">
        <v>0</v>
      </c>
      <c r="G17" s="4">
        <v>0</v>
      </c>
      <c r="H17" s="13">
        <v>3.1E-2</v>
      </c>
      <c r="I17" s="8">
        <v>2.3E-2</v>
      </c>
      <c r="J17" s="11" t="s">
        <v>272</v>
      </c>
      <c r="K17" s="41" t="s">
        <v>271</v>
      </c>
      <c r="L17" s="8" t="s">
        <v>202</v>
      </c>
      <c r="M17" s="3" t="s">
        <v>204</v>
      </c>
    </row>
    <row r="18" spans="1:13" ht="18" customHeight="1">
      <c r="A18" s="1329" t="s">
        <v>25</v>
      </c>
      <c r="B18" s="1330"/>
      <c r="C18" s="13">
        <v>8.3000000000000004E-2</v>
      </c>
      <c r="D18" s="7">
        <v>0.06</v>
      </c>
      <c r="E18" s="11">
        <v>3.3000000000000002E-2</v>
      </c>
      <c r="F18" s="4">
        <v>0</v>
      </c>
      <c r="G18" s="4">
        <v>0</v>
      </c>
      <c r="H18" s="13">
        <v>2.7E-2</v>
      </c>
      <c r="I18" s="8">
        <v>2.3E-2</v>
      </c>
      <c r="J18" s="11" t="s">
        <v>272</v>
      </c>
      <c r="K18" s="41" t="s">
        <v>271</v>
      </c>
      <c r="L18" s="8" t="s">
        <v>277</v>
      </c>
      <c r="M18" s="3" t="s">
        <v>204</v>
      </c>
    </row>
    <row r="19" spans="1:13" ht="18" customHeight="1">
      <c r="A19" s="1329" t="s">
        <v>23</v>
      </c>
      <c r="B19" s="1330"/>
      <c r="C19" s="13">
        <v>8.3000000000000004E-2</v>
      </c>
      <c r="D19" s="7">
        <v>0.06</v>
      </c>
      <c r="E19" s="11">
        <v>3.3000000000000002E-2</v>
      </c>
      <c r="F19" s="4">
        <v>0</v>
      </c>
      <c r="G19" s="4">
        <v>0</v>
      </c>
      <c r="H19" s="13">
        <v>2.7E-2</v>
      </c>
      <c r="I19" s="8">
        <v>2.3E-2</v>
      </c>
      <c r="J19" s="11" t="s">
        <v>272</v>
      </c>
      <c r="K19" s="41" t="s">
        <v>271</v>
      </c>
      <c r="L19" s="8" t="s">
        <v>277</v>
      </c>
      <c r="M19" s="3" t="s">
        <v>204</v>
      </c>
    </row>
    <row r="20" spans="1:13" ht="27.75" customHeight="1">
      <c r="A20" s="1329" t="s">
        <v>355</v>
      </c>
      <c r="B20" s="1330"/>
      <c r="C20" s="13">
        <v>8.3000000000000004E-2</v>
      </c>
      <c r="D20" s="7">
        <v>0.06</v>
      </c>
      <c r="E20" s="11">
        <v>3.3000000000000002E-2</v>
      </c>
      <c r="F20" s="4">
        <v>0</v>
      </c>
      <c r="G20" s="4">
        <v>0</v>
      </c>
      <c r="H20" s="13">
        <v>2.7E-2</v>
      </c>
      <c r="I20" s="8">
        <v>2.3E-2</v>
      </c>
      <c r="J20" s="11" t="s">
        <v>272</v>
      </c>
      <c r="K20" s="41" t="s">
        <v>271</v>
      </c>
      <c r="L20" s="8" t="s">
        <v>316</v>
      </c>
      <c r="M20" s="3" t="s">
        <v>204</v>
      </c>
    </row>
    <row r="21" spans="1:13" ht="18" customHeight="1">
      <c r="A21" s="1329" t="s">
        <v>26</v>
      </c>
      <c r="B21" s="1330"/>
      <c r="C21" s="13">
        <v>3.9E-2</v>
      </c>
      <c r="D21" s="7">
        <v>2.9000000000000001E-2</v>
      </c>
      <c r="E21" s="11">
        <v>1.6E-2</v>
      </c>
      <c r="F21" s="4">
        <v>0</v>
      </c>
      <c r="G21" s="4">
        <v>0</v>
      </c>
      <c r="H21" s="13">
        <v>2.1000000000000001E-2</v>
      </c>
      <c r="I21" s="8">
        <v>1.7000000000000001E-2</v>
      </c>
      <c r="J21" s="11" t="s">
        <v>272</v>
      </c>
      <c r="K21" s="41" t="s">
        <v>271</v>
      </c>
      <c r="L21" s="8" t="s">
        <v>202</v>
      </c>
      <c r="M21" s="3" t="s">
        <v>204</v>
      </c>
    </row>
    <row r="22" spans="1:13" ht="29.25" customHeight="1">
      <c r="A22" s="1329" t="s">
        <v>356</v>
      </c>
      <c r="B22" s="1330"/>
      <c r="C22" s="13">
        <v>3.9E-2</v>
      </c>
      <c r="D22" s="7">
        <v>2.9000000000000001E-2</v>
      </c>
      <c r="E22" s="11">
        <v>1.6E-2</v>
      </c>
      <c r="F22" s="4">
        <v>0</v>
      </c>
      <c r="G22" s="4">
        <v>0</v>
      </c>
      <c r="H22" s="13">
        <v>2.1000000000000001E-2</v>
      </c>
      <c r="I22" s="8">
        <v>1.7000000000000001E-2</v>
      </c>
      <c r="J22" s="11" t="s">
        <v>272</v>
      </c>
      <c r="K22" s="41" t="s">
        <v>271</v>
      </c>
      <c r="L22" s="8" t="s">
        <v>315</v>
      </c>
      <c r="M22" s="3" t="s">
        <v>204</v>
      </c>
    </row>
    <row r="23" spans="1:13" ht="18" customHeight="1">
      <c r="A23" s="1329" t="s">
        <v>27</v>
      </c>
      <c r="B23" s="1330"/>
      <c r="C23" s="13">
        <v>2.5999999999999999E-2</v>
      </c>
      <c r="D23" s="7">
        <v>1.9E-2</v>
      </c>
      <c r="E23" s="11">
        <v>0.01</v>
      </c>
      <c r="F23" s="4">
        <v>0</v>
      </c>
      <c r="G23" s="4">
        <v>0</v>
      </c>
      <c r="H23" s="13">
        <v>1.4999999999999999E-2</v>
      </c>
      <c r="I23" s="8">
        <v>1.0999999999999999E-2</v>
      </c>
      <c r="J23" s="11" t="s">
        <v>272</v>
      </c>
      <c r="K23" s="41" t="s">
        <v>271</v>
      </c>
      <c r="L23" s="8" t="s">
        <v>202</v>
      </c>
      <c r="M23" s="3" t="s">
        <v>204</v>
      </c>
    </row>
    <row r="24" spans="1:13" ht="27.75" customHeight="1">
      <c r="A24" s="1329" t="s">
        <v>357</v>
      </c>
      <c r="B24" s="1330"/>
      <c r="C24" s="13">
        <v>2.5999999999999999E-2</v>
      </c>
      <c r="D24" s="7">
        <v>1.9E-2</v>
      </c>
      <c r="E24" s="11">
        <v>0.01</v>
      </c>
      <c r="F24" s="4">
        <v>0</v>
      </c>
      <c r="G24" s="4">
        <v>0</v>
      </c>
      <c r="H24" s="13">
        <v>1.4999999999999999E-2</v>
      </c>
      <c r="I24" s="8">
        <v>1.0999999999999999E-2</v>
      </c>
      <c r="J24" s="11" t="s">
        <v>272</v>
      </c>
      <c r="K24" s="41" t="s">
        <v>271</v>
      </c>
      <c r="L24" s="8" t="s">
        <v>315</v>
      </c>
      <c r="M24" s="3" t="s">
        <v>204</v>
      </c>
    </row>
    <row r="25" spans="1:13" ht="18" customHeight="1">
      <c r="A25" s="1329" t="s">
        <v>32</v>
      </c>
      <c r="B25" s="1330"/>
      <c r="C25" s="13">
        <v>2.5999999999999999E-2</v>
      </c>
      <c r="D25" s="7">
        <v>1.9E-2</v>
      </c>
      <c r="E25" s="11">
        <v>0.01</v>
      </c>
      <c r="F25" s="4">
        <v>0</v>
      </c>
      <c r="G25" s="4">
        <v>0</v>
      </c>
      <c r="H25" s="13">
        <v>1.4999999999999999E-2</v>
      </c>
      <c r="I25" s="8">
        <v>1.0999999999999999E-2</v>
      </c>
      <c r="J25" s="11" t="s">
        <v>272</v>
      </c>
      <c r="K25" s="41" t="s">
        <v>271</v>
      </c>
      <c r="L25" s="8" t="s">
        <v>202</v>
      </c>
      <c r="M25" s="3" t="s">
        <v>204</v>
      </c>
    </row>
    <row r="26" spans="1:13" s="3" customFormat="1" ht="27.75" customHeight="1" thickBot="1">
      <c r="A26" s="1341" t="s">
        <v>358</v>
      </c>
      <c r="B26" s="1342"/>
      <c r="C26" s="14">
        <v>2.5999999999999999E-2</v>
      </c>
      <c r="D26" s="9">
        <v>1.9E-2</v>
      </c>
      <c r="E26" s="12">
        <v>0.01</v>
      </c>
      <c r="F26" s="4">
        <v>0</v>
      </c>
      <c r="G26" s="4">
        <v>0</v>
      </c>
      <c r="H26" s="14">
        <v>1.4999999999999999E-2</v>
      </c>
      <c r="I26" s="10">
        <v>1.0999999999999999E-2</v>
      </c>
      <c r="J26" s="12" t="s">
        <v>272</v>
      </c>
      <c r="K26" s="42" t="s">
        <v>271</v>
      </c>
      <c r="L26" s="10" t="s">
        <v>316</v>
      </c>
      <c r="M26" s="3" t="s">
        <v>204</v>
      </c>
    </row>
    <row r="27" spans="1:13" s="3" customFormat="1" ht="28.5" customHeight="1">
      <c r="A27" s="1343" t="s">
        <v>328</v>
      </c>
      <c r="B27" s="1344"/>
      <c r="C27" s="142">
        <v>0.13700000000000001</v>
      </c>
      <c r="D27" s="143">
        <v>0.1</v>
      </c>
      <c r="E27" s="144">
        <v>5.5E-2</v>
      </c>
      <c r="F27" s="145">
        <v>0</v>
      </c>
      <c r="G27" s="145">
        <v>0</v>
      </c>
      <c r="H27" s="142">
        <v>6.3E-2</v>
      </c>
      <c r="I27" s="146">
        <v>4.2000000000000003E-2</v>
      </c>
      <c r="J27" s="560" t="s">
        <v>312</v>
      </c>
      <c r="K27" s="561" t="s">
        <v>313</v>
      </c>
      <c r="L27" s="562" t="s">
        <v>314</v>
      </c>
      <c r="M27" s="3" t="s">
        <v>204</v>
      </c>
    </row>
    <row r="28" spans="1:13" ht="18" customHeight="1" thickBot="1">
      <c r="A28" s="1341" t="s">
        <v>329</v>
      </c>
      <c r="B28" s="1342"/>
      <c r="C28" s="14">
        <v>5.8999999999999997E-2</v>
      </c>
      <c r="D28" s="9">
        <v>4.2999999999999997E-2</v>
      </c>
      <c r="E28" s="12">
        <v>2.3E-2</v>
      </c>
      <c r="F28" s="5">
        <v>0</v>
      </c>
      <c r="G28" s="5">
        <v>0</v>
      </c>
      <c r="H28" s="14">
        <v>1.2E-2</v>
      </c>
      <c r="I28" s="10">
        <v>0.01</v>
      </c>
      <c r="J28" s="563" t="s">
        <v>317</v>
      </c>
      <c r="K28" s="564" t="s">
        <v>319</v>
      </c>
      <c r="L28" s="565" t="s">
        <v>318</v>
      </c>
      <c r="M28" s="3" t="s">
        <v>204</v>
      </c>
    </row>
    <row r="29" spans="1:13" s="3" customFormat="1" ht="18" customHeight="1">
      <c r="A29" s="1329" t="s">
        <v>339</v>
      </c>
      <c r="B29" s="1330"/>
      <c r="C29" s="13">
        <v>5.8000000000000003E-2</v>
      </c>
      <c r="D29" s="7">
        <v>4.2000000000000003E-2</v>
      </c>
      <c r="E29" s="11">
        <v>2.3E-2</v>
      </c>
      <c r="F29" s="4">
        <v>0</v>
      </c>
      <c r="G29" s="4">
        <v>0</v>
      </c>
      <c r="H29" s="13">
        <v>2.1000000000000001E-2</v>
      </c>
      <c r="I29" s="8">
        <v>1.4999999999999999E-2</v>
      </c>
      <c r="J29" s="11" t="s">
        <v>272</v>
      </c>
      <c r="K29" s="41" t="s">
        <v>271</v>
      </c>
      <c r="L29" s="8" t="s">
        <v>202</v>
      </c>
      <c r="M29" s="3" t="s">
        <v>204</v>
      </c>
    </row>
    <row r="30" spans="1:13" s="3" customFormat="1" ht="18" customHeight="1">
      <c r="A30" s="1329" t="s">
        <v>340</v>
      </c>
      <c r="B30" s="1330"/>
      <c r="C30" s="13">
        <v>4.7E-2</v>
      </c>
      <c r="D30" s="7">
        <v>3.4000000000000002E-2</v>
      </c>
      <c r="E30" s="11">
        <v>1.9E-2</v>
      </c>
      <c r="F30" s="4">
        <v>0</v>
      </c>
      <c r="G30" s="4">
        <v>0</v>
      </c>
      <c r="H30" s="13">
        <v>0.02</v>
      </c>
      <c r="I30" s="8">
        <v>1.7000000000000001E-2</v>
      </c>
      <c r="J30" s="11" t="s">
        <v>272</v>
      </c>
      <c r="K30" s="41" t="s">
        <v>271</v>
      </c>
      <c r="L30" s="8" t="s">
        <v>202</v>
      </c>
      <c r="M30" s="3" t="s">
        <v>204</v>
      </c>
    </row>
    <row r="31" spans="1:13" s="3" customFormat="1" ht="18" customHeight="1">
      <c r="A31" s="1329" t="s">
        <v>341</v>
      </c>
      <c r="B31" s="1330"/>
      <c r="C31" s="13">
        <v>8.2000000000000003E-2</v>
      </c>
      <c r="D31" s="7">
        <v>0.06</v>
      </c>
      <c r="E31" s="11">
        <v>3.3000000000000002E-2</v>
      </c>
      <c r="F31" s="4">
        <v>0</v>
      </c>
      <c r="G31" s="4">
        <v>0</v>
      </c>
      <c r="H31" s="13">
        <v>1.7999999999999999E-2</v>
      </c>
      <c r="I31" s="8">
        <v>1.2E-2</v>
      </c>
      <c r="J31" s="11" t="s">
        <v>272</v>
      </c>
      <c r="K31" s="41" t="s">
        <v>271</v>
      </c>
      <c r="L31" s="8" t="s">
        <v>359</v>
      </c>
      <c r="M31" s="3" t="s">
        <v>204</v>
      </c>
    </row>
    <row r="32" spans="1:13" s="3" customFormat="1" ht="18" customHeight="1">
      <c r="A32" s="1329" t="s">
        <v>342</v>
      </c>
      <c r="B32" s="1330"/>
      <c r="C32" s="13">
        <v>0.104</v>
      </c>
      <c r="D32" s="7">
        <v>7.5999999999999998E-2</v>
      </c>
      <c r="E32" s="11">
        <v>4.2000000000000003E-2</v>
      </c>
      <c r="F32" s="4">
        <v>0</v>
      </c>
      <c r="G32" s="4">
        <v>0</v>
      </c>
      <c r="H32" s="13">
        <v>3.1E-2</v>
      </c>
      <c r="I32" s="8">
        <v>2.4E-2</v>
      </c>
      <c r="J32" s="11" t="s">
        <v>272</v>
      </c>
      <c r="K32" s="41" t="s">
        <v>271</v>
      </c>
      <c r="L32" s="8" t="s">
        <v>202</v>
      </c>
      <c r="M32" s="3" t="s">
        <v>204</v>
      </c>
    </row>
    <row r="33" spans="1:13" s="3" customFormat="1" ht="18" customHeight="1">
      <c r="A33" s="1329" t="s">
        <v>343</v>
      </c>
      <c r="B33" s="1330"/>
      <c r="C33" s="13">
        <v>0.10199999999999999</v>
      </c>
      <c r="D33" s="7">
        <v>7.3999999999999996E-2</v>
      </c>
      <c r="E33" s="11">
        <v>4.1000000000000002E-2</v>
      </c>
      <c r="F33" s="4">
        <v>0</v>
      </c>
      <c r="G33" s="4">
        <v>0</v>
      </c>
      <c r="H33" s="13">
        <v>1.4999999999999999E-2</v>
      </c>
      <c r="I33" s="8">
        <v>1.2E-2</v>
      </c>
      <c r="J33" s="11" t="s">
        <v>272</v>
      </c>
      <c r="K33" s="41" t="s">
        <v>271</v>
      </c>
      <c r="L33" s="8" t="s">
        <v>202</v>
      </c>
      <c r="M33" s="3" t="s">
        <v>204</v>
      </c>
    </row>
    <row r="34" spans="1:13" s="3" customFormat="1" ht="18" customHeight="1">
      <c r="A34" s="1329" t="s">
        <v>344</v>
      </c>
      <c r="B34" s="1330"/>
      <c r="C34" s="13">
        <v>0.111</v>
      </c>
      <c r="D34" s="7">
        <v>8.1000000000000003E-2</v>
      </c>
      <c r="E34" s="11">
        <v>4.4999999999999998E-2</v>
      </c>
      <c r="F34" s="4">
        <v>0</v>
      </c>
      <c r="G34" s="4">
        <v>0</v>
      </c>
      <c r="H34" s="13">
        <v>3.1E-2</v>
      </c>
      <c r="I34" s="8">
        <v>2.3E-2</v>
      </c>
      <c r="J34" s="11" t="s">
        <v>272</v>
      </c>
      <c r="K34" s="41" t="s">
        <v>271</v>
      </c>
      <c r="L34" s="8" t="s">
        <v>202</v>
      </c>
      <c r="M34" s="3" t="s">
        <v>204</v>
      </c>
    </row>
    <row r="35" spans="1:13" s="3" customFormat="1" ht="27.75" customHeight="1">
      <c r="A35" s="1329" t="s">
        <v>345</v>
      </c>
      <c r="B35" s="1330"/>
      <c r="C35" s="13">
        <v>8.3000000000000004E-2</v>
      </c>
      <c r="D35" s="7">
        <v>0.06</v>
      </c>
      <c r="E35" s="11">
        <v>3.3000000000000002E-2</v>
      </c>
      <c r="F35" s="4">
        <v>0</v>
      </c>
      <c r="G35" s="4">
        <v>0</v>
      </c>
      <c r="H35" s="13">
        <v>2.7E-2</v>
      </c>
      <c r="I35" s="8">
        <v>2.3E-2</v>
      </c>
      <c r="J35" s="11" t="s">
        <v>272</v>
      </c>
      <c r="K35" s="41" t="s">
        <v>271</v>
      </c>
      <c r="L35" s="8" t="s">
        <v>316</v>
      </c>
      <c r="M35" s="3" t="s">
        <v>204</v>
      </c>
    </row>
    <row r="36" spans="1:13" s="3" customFormat="1" ht="29.25" customHeight="1">
      <c r="A36" s="1329" t="s">
        <v>346</v>
      </c>
      <c r="B36" s="1330"/>
      <c r="C36" s="13">
        <v>3.9E-2</v>
      </c>
      <c r="D36" s="7">
        <v>2.9000000000000001E-2</v>
      </c>
      <c r="E36" s="11">
        <v>1.6E-2</v>
      </c>
      <c r="F36" s="4">
        <v>0</v>
      </c>
      <c r="G36" s="4">
        <v>0</v>
      </c>
      <c r="H36" s="13">
        <v>2.1000000000000001E-2</v>
      </c>
      <c r="I36" s="8">
        <v>1.7000000000000001E-2</v>
      </c>
      <c r="J36" s="11" t="s">
        <v>272</v>
      </c>
      <c r="K36" s="41" t="s">
        <v>271</v>
      </c>
      <c r="L36" s="8" t="s">
        <v>315</v>
      </c>
      <c r="M36" s="3" t="s">
        <v>204</v>
      </c>
    </row>
    <row r="37" spans="1:13" s="3" customFormat="1" ht="27.75" customHeight="1">
      <c r="A37" s="1329" t="s">
        <v>347</v>
      </c>
      <c r="B37" s="1330"/>
      <c r="C37" s="13">
        <v>2.5999999999999999E-2</v>
      </c>
      <c r="D37" s="7">
        <v>1.9E-2</v>
      </c>
      <c r="E37" s="11">
        <v>0.01</v>
      </c>
      <c r="F37" s="4">
        <v>0</v>
      </c>
      <c r="G37" s="4">
        <v>0</v>
      </c>
      <c r="H37" s="13">
        <v>1.4999999999999999E-2</v>
      </c>
      <c r="I37" s="8">
        <v>1.0999999999999999E-2</v>
      </c>
      <c r="J37" s="11" t="s">
        <v>272</v>
      </c>
      <c r="K37" s="41" t="s">
        <v>271</v>
      </c>
      <c r="L37" s="8" t="s">
        <v>315</v>
      </c>
      <c r="M37" s="3" t="s">
        <v>204</v>
      </c>
    </row>
    <row r="38" spans="1:13" s="3" customFormat="1" ht="27.75" customHeight="1" thickBot="1">
      <c r="A38" s="1341" t="s">
        <v>348</v>
      </c>
      <c r="B38" s="1342"/>
      <c r="C38" s="14">
        <v>2.5999999999999999E-2</v>
      </c>
      <c r="D38" s="9">
        <v>1.9E-2</v>
      </c>
      <c r="E38" s="12">
        <v>0.01</v>
      </c>
      <c r="F38" s="5">
        <v>0</v>
      </c>
      <c r="G38" s="658">
        <v>0</v>
      </c>
      <c r="H38" s="14">
        <v>1.4999999999999999E-2</v>
      </c>
      <c r="I38" s="10">
        <v>1.0999999999999999E-2</v>
      </c>
      <c r="J38" s="12" t="s">
        <v>272</v>
      </c>
      <c r="K38" s="42" t="s">
        <v>271</v>
      </c>
      <c r="L38" s="10" t="s">
        <v>316</v>
      </c>
      <c r="M38" s="3" t="s">
        <v>204</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457</v>
      </c>
      <c r="B1" s="6"/>
      <c r="C1" s="6"/>
    </row>
    <row r="2" spans="1:7" ht="27.75" customHeight="1">
      <c r="A2" s="1334" t="s">
        <v>29</v>
      </c>
      <c r="B2" s="1324"/>
      <c r="C2" s="654" t="s">
        <v>364</v>
      </c>
      <c r="E2" s="1331" t="s">
        <v>82</v>
      </c>
      <c r="F2" s="1332"/>
      <c r="G2" s="1332"/>
    </row>
    <row r="3" spans="1:7" ht="18" customHeight="1">
      <c r="A3" s="593" t="s">
        <v>30</v>
      </c>
      <c r="B3" s="594"/>
      <c r="C3" s="655">
        <v>2.4E-2</v>
      </c>
      <c r="E3" s="1338" t="s">
        <v>330</v>
      </c>
      <c r="F3" s="1340"/>
      <c r="G3" s="1340"/>
    </row>
    <row r="4" spans="1:7" ht="18" customHeight="1">
      <c r="A4" s="595" t="s">
        <v>20</v>
      </c>
      <c r="B4" s="594"/>
      <c r="C4" s="655">
        <v>2.4E-2</v>
      </c>
      <c r="E4" s="566" t="s">
        <v>77</v>
      </c>
      <c r="F4" s="567" t="s">
        <v>78</v>
      </c>
      <c r="G4" s="567" t="s">
        <v>79</v>
      </c>
    </row>
    <row r="5" spans="1:7" ht="18" customHeight="1">
      <c r="A5" s="595" t="s">
        <v>259</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2022-08-03T05:57:41Z</dcterms:modified>
</cp:coreProperties>
</file>